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02E6032A-9180-48E5-B379-40D9F34AB8C6}" xr6:coauthVersionLast="47" xr6:coauthVersionMax="47" xr10:uidLastSave="{00000000-0000-0000-0000-000000000000}"/>
  <bookViews>
    <workbookView xWindow="-120" yWindow="-120" windowWidth="29040" windowHeight="15720" tabRatio="710"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E17" i="1"/>
  <c r="G17" i="1" s="1"/>
  <c r="K17" i="1" s="1"/>
  <c r="K42" i="1" s="1"/>
  <c r="E35" i="1"/>
  <c r="E36" i="1"/>
  <c r="K40" i="1" s="1"/>
  <c r="F6" i="6"/>
  <c r="H6" i="6"/>
  <c r="J6" i="6"/>
  <c r="W1616" i="3"/>
  <c r="E34" i="1"/>
  <c r="K15" i="1"/>
  <c r="E33" i="1"/>
  <c r="E32" i="1"/>
  <c r="E31" i="1"/>
  <c r="E29" i="1"/>
  <c r="E28" i="1"/>
  <c r="E23" i="1"/>
  <c r="E22" i="1"/>
  <c r="C15" i="1"/>
  <c r="I1615" i="3"/>
  <c r="T1614" i="3"/>
  <c r="S1614" i="3"/>
  <c r="R1614" i="3"/>
  <c r="P1614" i="3"/>
  <c r="O1614" i="3"/>
  <c r="K1614" i="3"/>
  <c r="J1614" i="3"/>
  <c r="I1614" i="3"/>
  <c r="G1614" i="3"/>
  <c r="Q1613" i="3"/>
  <c r="Q1612" i="3"/>
  <c r="N1611" i="3"/>
  <c r="N1614" i="3" s="1"/>
  <c r="N1615" i="3" s="1"/>
  <c r="E27" i="1" s="1"/>
  <c r="M1610" i="3"/>
  <c r="M1614" i="3" s="1"/>
  <c r="M1615" i="3" s="1"/>
  <c r="E26" i="1" s="1"/>
  <c r="L1609" i="3"/>
  <c r="L1614" i="3" s="1"/>
  <c r="L1615" i="3" s="1"/>
  <c r="E25" i="1" s="1"/>
  <c r="T1608" i="3"/>
  <c r="T1615" i="3" s="1"/>
  <c r="S1608" i="3"/>
  <c r="S1615" i="3" s="1"/>
  <c r="R1608" i="3"/>
  <c r="R1615" i="3" s="1"/>
  <c r="Q1608" i="3"/>
  <c r="P1608" i="3"/>
  <c r="O1608" i="3"/>
  <c r="O1615" i="3" s="1"/>
  <c r="K1608" i="3"/>
  <c r="K1615" i="3" s="1"/>
  <c r="E24" i="1" s="1"/>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U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G15" i="1"/>
  <c r="U20" i="4"/>
  <c r="G42" i="1"/>
  <c r="I42" i="1"/>
  <c r="H42" i="1"/>
  <c r="N8" i="1"/>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s="1"/>
  <c r="W23" i="4"/>
  <c r="W25" i="4"/>
  <c r="X25" i="4"/>
  <c r="Q26" i="4"/>
  <c r="Q27" i="4"/>
  <c r="K18" i="1"/>
  <c r="X23" i="4"/>
  <c r="X26" i="4"/>
  <c r="V107" i="3" l="1"/>
  <c r="W107" i="3" s="1"/>
  <c r="X107" i="3" s="1"/>
  <c r="Q1614" i="3"/>
  <c r="Q1615" i="3" s="1"/>
  <c r="E30" i="1" s="1"/>
  <c r="X17" i="3"/>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Q1616" i="3" l="1"/>
  <c r="V1608" i="3"/>
  <c r="W1608" i="3" s="1"/>
  <c r="X1608" i="3" s="1"/>
  <c r="U1609" i="3"/>
  <c r="U1610" i="3"/>
  <c r="U1611" i="3"/>
  <c r="U1612" i="3"/>
  <c r="U1613" i="3"/>
  <c r="G1615" i="3"/>
  <c r="V1611" i="3" l="1"/>
  <c r="W1611" i="3" s="1"/>
  <c r="X1611" i="3" s="1"/>
  <c r="V1610" i="3"/>
  <c r="W1610" i="3" s="1"/>
  <c r="X1610" i="3" s="1"/>
  <c r="U1614" i="3"/>
  <c r="U1615" i="3" s="1"/>
  <c r="V1609" i="3"/>
  <c r="W1609" i="3" s="1"/>
  <c r="V1613" i="3"/>
  <c r="W1613" i="3" s="1"/>
  <c r="X1613" i="3" s="1"/>
  <c r="V1612" i="3"/>
  <c r="W1612" i="3" s="1"/>
  <c r="X1612" i="3" s="1"/>
  <c r="W1614" i="3" l="1"/>
  <c r="X1614" i="3" s="1"/>
  <c r="X1609" i="3"/>
  <c r="V1614" i="3"/>
  <c r="V1615" i="3" s="1"/>
  <c r="W1615" i="3" s="1"/>
  <c r="W1617" i="3" l="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D493D3DF-85BC-4E6B-B5EA-9E00D53FABEB}">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<sst xmlns="http://schemas.openxmlformats.org/spreadsheetml/2006/main" count="232" uniqueCount="165">
  <si>
    <t>積算内訳</t>
    <rPh sb="0" eb="2">
      <t>セキサン</t>
    </rPh>
    <rPh sb="2" eb="4">
      <t>ウチワケ</t>
    </rPh>
    <phoneticPr fontId="8"/>
  </si>
  <si>
    <t>金額（円）</t>
    <rPh sb="0" eb="2">
      <t>キンガク</t>
    </rPh>
    <phoneticPr fontId="8"/>
  </si>
  <si>
    <t>細分</t>
    <rPh sb="0" eb="2">
      <t>サイブン</t>
    </rPh>
    <phoneticPr fontId="6"/>
  </si>
  <si>
    <t>(2) 寄付金その他の収入</t>
    <rPh sb="4" eb="7">
      <t>キフキン</t>
    </rPh>
    <rPh sb="9" eb="10">
      <t>タ</t>
    </rPh>
    <rPh sb="11" eb="13">
      <t>シュウニュウ</t>
    </rPh>
    <phoneticPr fontId="8"/>
  </si>
  <si>
    <t>所要経費</t>
    <rPh sb="0" eb="2">
      <t>ショヨウ</t>
    </rPh>
    <rPh sb="2" eb="4">
      <t>ケイヒ</t>
    </rPh>
    <phoneticPr fontId="8"/>
  </si>
  <si>
    <t>円</t>
    <rPh sb="0" eb="1">
      <t>エン</t>
    </rPh>
    <phoneticPr fontId="6"/>
  </si>
  <si>
    <t>区分・費目</t>
    <rPh sb="0" eb="2">
      <t>クブン</t>
    </rPh>
    <rPh sb="3" eb="5">
      <t>ヒモク</t>
    </rPh>
    <phoneticPr fontId="8"/>
  </si>
  <si>
    <t>施設名</t>
    <rPh sb="0" eb="2">
      <t>シセツ</t>
    </rPh>
    <rPh sb="2" eb="3">
      <t>メイ</t>
    </rPh>
    <phoneticPr fontId="17"/>
  </si>
  <si>
    <t>補助対象経費</t>
    <rPh sb="0" eb="4">
      <t>ホジョタイショウ</t>
    </rPh>
    <rPh sb="4" eb="6">
      <t>ケイヒ</t>
    </rPh>
    <phoneticPr fontId="17"/>
  </si>
  <si>
    <t>項目</t>
    <rPh sb="0" eb="2">
      <t>コウモク</t>
    </rPh>
    <phoneticPr fontId="17"/>
  </si>
  <si>
    <t>内容</t>
    <rPh sb="0" eb="2">
      <t>ナイヨウ</t>
    </rPh>
    <phoneticPr fontId="17"/>
  </si>
  <si>
    <t>工事費</t>
    <rPh sb="0" eb="2">
      <t>コウジ</t>
    </rPh>
    <rPh sb="2" eb="3">
      <t>ヒ</t>
    </rPh>
    <phoneticPr fontId="15"/>
  </si>
  <si>
    <t>設備費</t>
    <rPh sb="0" eb="2">
      <t>セツビ</t>
    </rPh>
    <rPh sb="2" eb="3">
      <t>ヒ</t>
    </rPh>
    <phoneticPr fontId="15"/>
  </si>
  <si>
    <t>業務費</t>
    <rPh sb="0" eb="2">
      <t>ギョウム</t>
    </rPh>
    <rPh sb="2" eb="3">
      <t>ヒ</t>
    </rPh>
    <phoneticPr fontId="17"/>
  </si>
  <si>
    <t>事務費</t>
    <rPh sb="0" eb="3">
      <t>ジムヒ</t>
    </rPh>
    <phoneticPr fontId="15"/>
  </si>
  <si>
    <t>本工事費</t>
    <rPh sb="0" eb="1">
      <t>ホン</t>
    </rPh>
    <rPh sb="1" eb="4">
      <t>コウジヒ</t>
    </rPh>
    <phoneticPr fontId="15"/>
  </si>
  <si>
    <t>機械
器具費</t>
    <rPh sb="0" eb="2">
      <t>キカイ</t>
    </rPh>
    <rPh sb="3" eb="5">
      <t>キグ</t>
    </rPh>
    <rPh sb="5" eb="6">
      <t>ヒ</t>
    </rPh>
    <phoneticPr fontId="15"/>
  </si>
  <si>
    <t>測量及
試験費</t>
    <phoneticPr fontId="17"/>
  </si>
  <si>
    <t>材料費</t>
    <rPh sb="0" eb="3">
      <t>ザイリョウヒ</t>
    </rPh>
    <phoneticPr fontId="15"/>
  </si>
  <si>
    <t>労務費</t>
    <rPh sb="0" eb="3">
      <t>ロウムヒ</t>
    </rPh>
    <phoneticPr fontId="15"/>
  </si>
  <si>
    <t>直接
経費</t>
    <rPh sb="0" eb="2">
      <t>チョクセツ</t>
    </rPh>
    <rPh sb="3" eb="5">
      <t>ケイヒ</t>
    </rPh>
    <phoneticPr fontId="15"/>
  </si>
  <si>
    <t>共通
仮設費</t>
    <rPh sb="0" eb="2">
      <t>キョウツウ</t>
    </rPh>
    <rPh sb="3" eb="5">
      <t>カセツ</t>
    </rPh>
    <rPh sb="5" eb="6">
      <t>ヒ</t>
    </rPh>
    <phoneticPr fontId="15"/>
  </si>
  <si>
    <t>現場
管理費</t>
    <phoneticPr fontId="17"/>
  </si>
  <si>
    <t>一般
管理費</t>
    <rPh sb="0" eb="2">
      <t>イッパン</t>
    </rPh>
    <rPh sb="3" eb="6">
      <t>カンリヒ</t>
    </rPh>
    <phoneticPr fontId="15"/>
  </si>
  <si>
    <t>小計</t>
    <rPh sb="0" eb="2">
      <t>ショウケイ</t>
    </rPh>
    <phoneticPr fontId="17"/>
  </si>
  <si>
    <t>共通仮設費</t>
    <rPh sb="0" eb="2">
      <t>キョウツウ</t>
    </rPh>
    <rPh sb="2" eb="4">
      <t>カセツ</t>
    </rPh>
    <rPh sb="4" eb="5">
      <t>ヒ</t>
    </rPh>
    <phoneticPr fontId="17"/>
  </si>
  <si>
    <t>現場管理費</t>
    <rPh sb="0" eb="2">
      <t>ゲンバ</t>
    </rPh>
    <rPh sb="2" eb="5">
      <t>カンリヒ</t>
    </rPh>
    <phoneticPr fontId="17"/>
  </si>
  <si>
    <t>一般管理費</t>
    <rPh sb="0" eb="2">
      <t>イッパン</t>
    </rPh>
    <rPh sb="2" eb="5">
      <t>カンリヒ</t>
    </rPh>
    <phoneticPr fontId="17"/>
  </si>
  <si>
    <t>合計</t>
    <rPh sb="0" eb="2">
      <t>ゴウケイ</t>
    </rPh>
    <phoneticPr fontId="17"/>
  </si>
  <si>
    <t>内訳</t>
    <rPh sb="0" eb="2">
      <t>ウチワケ</t>
    </rPh>
    <phoneticPr fontId="17"/>
  </si>
  <si>
    <t>No.</t>
    <phoneticPr fontId="17"/>
  </si>
  <si>
    <t>規格</t>
    <rPh sb="0" eb="2">
      <t>キカク</t>
    </rPh>
    <phoneticPr fontId="17"/>
  </si>
  <si>
    <t>付帯
工事費</t>
    <rPh sb="0" eb="2">
      <t>フタイ</t>
    </rPh>
    <rPh sb="3" eb="5">
      <t>コウジ</t>
    </rPh>
    <rPh sb="5" eb="6">
      <t>ヒ</t>
    </rPh>
    <phoneticPr fontId="15"/>
  </si>
  <si>
    <t>工事費・本工事費</t>
  </si>
  <si>
    <t>材料費</t>
    <rPh sb="0" eb="3">
      <t>ザイリョウヒ</t>
    </rPh>
    <phoneticPr fontId="16"/>
  </si>
  <si>
    <t>同</t>
  </si>
  <si>
    <t>労務費</t>
    <rPh sb="0" eb="3">
      <t>ロウムヒ</t>
    </rPh>
    <phoneticPr fontId="16"/>
  </si>
  <si>
    <t>直接経費</t>
    <rPh sb="0" eb="2">
      <t>チョクセツ</t>
    </rPh>
    <rPh sb="2" eb="4">
      <t>ケイヒ</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</si>
  <si>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</si>
  <si>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</si>
  <si>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</si>
  <si>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工事費・付帯工事費</t>
  </si>
  <si>
    <t>―</t>
    <phoneticPr fontId="16"/>
  </si>
  <si>
    <t>工事費・機械器具費</t>
  </si>
  <si>
    <t>工事費・測量及試験費</t>
    <phoneticPr fontId="6"/>
  </si>
  <si>
    <t>設備費</t>
  </si>
  <si>
    <t>業務費</t>
  </si>
  <si>
    <t>事務費</t>
  </si>
  <si>
    <t>240W</t>
  </si>
  <si>
    <t>パワーコンディショナー</t>
  </si>
  <si>
    <t>6kW</t>
  </si>
  <si>
    <t>30kWh</t>
  </si>
  <si>
    <t>接続ケーブル</t>
    <rPh sb="0" eb="2">
      <t>セツゾク</t>
    </rPh>
    <phoneticPr fontId="21"/>
  </si>
  <si>
    <t>架台組立調整</t>
    <rPh sb="0" eb="2">
      <t>カダイ</t>
    </rPh>
    <rPh sb="2" eb="3">
      <t>ク</t>
    </rPh>
    <rPh sb="3" eb="4">
      <t>タ</t>
    </rPh>
    <rPh sb="4" eb="6">
      <t>チョウセイ</t>
    </rPh>
    <phoneticPr fontId="21"/>
  </si>
  <si>
    <t>蓄電システム設置工事</t>
    <rPh sb="0" eb="2">
      <t>チクデン</t>
    </rPh>
    <rPh sb="6" eb="8">
      <t>セッチ</t>
    </rPh>
    <rPh sb="8" eb="10">
      <t>コウジ</t>
    </rPh>
    <phoneticPr fontId="17"/>
  </si>
  <si>
    <t>全天日射計</t>
    <rPh sb="0" eb="2">
      <t>ゼンテン</t>
    </rPh>
    <rPh sb="2" eb="4">
      <t>ニッシャ</t>
    </rPh>
    <rPh sb="4" eb="5">
      <t>ケイ</t>
    </rPh>
    <phoneticPr fontId="21"/>
  </si>
  <si>
    <t>気象信号変換箱</t>
    <rPh sb="0" eb="2">
      <t>キショウ</t>
    </rPh>
    <rPh sb="2" eb="4">
      <t>シンゴウ</t>
    </rPh>
    <rPh sb="4" eb="6">
      <t>ヘンカン</t>
    </rPh>
    <rPh sb="6" eb="7">
      <t>バコ</t>
    </rPh>
    <phoneticPr fontId="21"/>
  </si>
  <si>
    <t>3.0m</t>
    <phoneticPr fontId="16"/>
  </si>
  <si>
    <t>蓄電システム本体</t>
    <rPh sb="0" eb="2">
      <t>チクデン</t>
    </rPh>
    <rPh sb="6" eb="8">
      <t>ホンタイ</t>
    </rPh>
    <phoneticPr fontId="21"/>
  </si>
  <si>
    <t>太陽電池モジュール</t>
    <rPh sb="0" eb="2">
      <t>タイヨウ</t>
    </rPh>
    <rPh sb="2" eb="4">
      <t>デンチ</t>
    </rPh>
    <phoneticPr fontId="21"/>
  </si>
  <si>
    <r>
      <rPr>
        <sz val="12"/>
        <rFont val="ＭＳ 明朝"/>
        <family val="1"/>
        <charset val="128"/>
      </rPr>
      <t>円</t>
    </r>
    <rPh sb="0" eb="1">
      <t>エン</t>
    </rPh>
    <phoneticPr fontId="6"/>
  </si>
  <si>
    <t>●●●●●●</t>
    <phoneticPr fontId="16"/>
  </si>
  <si>
    <t>施設名：</t>
    <rPh sb="0" eb="2">
      <t>シセツ</t>
    </rPh>
    <rPh sb="2" eb="3">
      <t>メイ</t>
    </rPh>
    <phoneticPr fontId="6"/>
  </si>
  <si>
    <t>太陽電池モジュール設置工事</t>
    <rPh sb="9" eb="11">
      <t>セッチ</t>
    </rPh>
    <rPh sb="11" eb="13">
      <t>コウジ</t>
    </rPh>
    <phoneticPr fontId="17"/>
  </si>
  <si>
    <t>太陽光モジュール運送費</t>
    <rPh sb="8" eb="11">
      <t>ウンソウヒ</t>
    </rPh>
    <phoneticPr fontId="21"/>
  </si>
  <si>
    <t>蓄電システム本体運送費</t>
    <rPh sb="8" eb="11">
      <t>ウンソウヒ</t>
    </rPh>
    <phoneticPr fontId="21"/>
  </si>
  <si>
    <t>数量
(A)</t>
    <rPh sb="0" eb="2">
      <t>スウリョウ</t>
    </rPh>
    <phoneticPr fontId="17"/>
  </si>
  <si>
    <t>単価 [円]
(B)</t>
    <rPh sb="0" eb="2">
      <t>タンカ</t>
    </rPh>
    <phoneticPr fontId="17"/>
  </si>
  <si>
    <t>金額 [円]
(C)=
(A)×(B)</t>
    <rPh sb="0" eb="2">
      <t>キンガク</t>
    </rPh>
    <rPh sb="4" eb="5">
      <t>エン</t>
    </rPh>
    <phoneticPr fontId="17"/>
  </si>
  <si>
    <t>補助対象
経費合計
(D)</t>
    <rPh sb="0" eb="2">
      <t>ホジョ</t>
    </rPh>
    <rPh sb="2" eb="4">
      <t>タイショウ</t>
    </rPh>
    <rPh sb="5" eb="7">
      <t>ケイヒ</t>
    </rPh>
    <rPh sb="7" eb="9">
      <t>ゴウケイ</t>
    </rPh>
    <phoneticPr fontId="17"/>
  </si>
  <si>
    <t>補助対象
外経費
(E)</t>
    <rPh sb="0" eb="2">
      <t>ホジョ</t>
    </rPh>
    <rPh sb="2" eb="4">
      <t>タイショウ</t>
    </rPh>
    <rPh sb="5" eb="6">
      <t>ガイ</t>
    </rPh>
    <rPh sb="6" eb="8">
      <t>ケイヒ</t>
    </rPh>
    <phoneticPr fontId="17"/>
  </si>
  <si>
    <t>設計費</t>
    <rPh sb="0" eb="3">
      <t>セッケイヒ</t>
    </rPh>
    <phoneticPr fontId="16"/>
  </si>
  <si>
    <t>監理費</t>
    <rPh sb="0" eb="3">
      <t>カンリヒ</t>
    </rPh>
    <phoneticPr fontId="16"/>
  </si>
  <si>
    <t>間接
工事費</t>
    <rPh sb="0" eb="2">
      <t>カンセツ</t>
    </rPh>
    <rPh sb="3" eb="6">
      <t>コウジヒ</t>
    </rPh>
    <phoneticPr fontId="16"/>
  </si>
  <si>
    <t>消費税</t>
    <rPh sb="0" eb="3">
      <t>ショウヒゼイ</t>
    </rPh>
    <phoneticPr fontId="16"/>
  </si>
  <si>
    <t>工事費計</t>
    <rPh sb="0" eb="3">
      <t>コウジヒ</t>
    </rPh>
    <rPh sb="3" eb="4">
      <t>ケイ</t>
    </rPh>
    <phoneticPr fontId="17"/>
  </si>
  <si>
    <t>本工事費計</t>
    <rPh sb="0" eb="1">
      <t>ホン</t>
    </rPh>
    <rPh sb="1" eb="4">
      <t>コウジヒ</t>
    </rPh>
    <rPh sb="4" eb="5">
      <t>ケイ</t>
    </rPh>
    <phoneticPr fontId="17"/>
  </si>
  <si>
    <t>合計
(F)=
(D)+(E)</t>
    <rPh sb="0" eb="2">
      <t>ゴウケイ</t>
    </rPh>
    <phoneticPr fontId="17"/>
  </si>
  <si>
    <t>(C)=(F)
であるか</t>
    <phoneticPr fontId="16"/>
  </si>
  <si>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7"/>
  </si>
  <si>
    <t>電工（平成31年3月から適用する公共工事設計労務単価・●●県）</t>
    <rPh sb="0" eb="2">
      <t>デンコウ</t>
    </rPh>
    <rPh sb="29" eb="30">
      <t>ケン</t>
    </rPh>
    <phoneticPr fontId="17"/>
  </si>
  <si>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8"/>
  </si>
  <si>
    <t>都道府県</t>
    <rPh sb="0" eb="4">
      <t>トドウフケン</t>
    </rPh>
    <phoneticPr fontId="17"/>
  </si>
  <si>
    <t>合計</t>
    <rPh sb="0" eb="2">
      <t>ごうけい</t>
    </rPh>
    <phoneticPr fontId="16" type="Hiragana" alignment="distributed"/>
  </si>
  <si>
    <t>内訳</t>
    <rPh sb="0" eb="2">
      <t>うちわけ</t>
    </rPh>
    <phoneticPr fontId="16" type="Hiragana" alignment="distributed"/>
  </si>
  <si>
    <t>※行を適宜追加、削除して記入すること</t>
    <rPh sb="1" eb="2">
      <t>ギョウ</t>
    </rPh>
    <rPh sb="3" eb="5">
      <t>テキギ</t>
    </rPh>
    <rPh sb="5" eb="7">
      <t>ツイカ</t>
    </rPh>
    <rPh sb="8" eb="10">
      <t>サクジョ</t>
    </rPh>
    <rPh sb="12" eb="14">
      <t>キニュウ</t>
    </rPh>
    <phoneticPr fontId="16"/>
  </si>
  <si>
    <t xml:space="preserve">(1) 総事業費[円] </t>
    <rPh sb="4" eb="5">
      <t>ソウ</t>
    </rPh>
    <rPh sb="5" eb="8">
      <t>ジギョウヒ</t>
    </rPh>
    <phoneticPr fontId="17"/>
  </si>
  <si>
    <t>No.</t>
    <phoneticPr fontId="16" type="Hiragana" alignment="distributed"/>
  </si>
  <si>
    <t>市区町村</t>
    <rPh sb="0" eb="2">
      <t>シク</t>
    </rPh>
    <rPh sb="2" eb="4">
      <t>チョウソン</t>
    </rPh>
    <phoneticPr fontId="17"/>
  </si>
  <si>
    <t>事業の実施場所</t>
    <phoneticPr fontId="16"/>
  </si>
  <si>
    <t>施設名</t>
    <phoneticPr fontId="16" type="Hiragana" alignment="distributed"/>
  </si>
  <si>
    <t>(7) 補助基本額 [円]</t>
    <rPh sb="6" eb="8">
      <t>キホン</t>
    </rPh>
    <phoneticPr fontId="17"/>
  </si>
  <si>
    <t>(8) 補助金所要額 [円]</t>
    <phoneticPr fontId="17"/>
  </si>
  <si>
    <t>（注）記入した金額の根拠資料を添付すること</t>
  </si>
  <si>
    <t>＜EV車金額を除いた経費＞</t>
    <phoneticPr fontId="6"/>
  </si>
  <si>
    <t>蓄電池容量(合計）</t>
    <rPh sb="0" eb="3">
      <t>チクデンチ</t>
    </rPh>
    <rPh sb="3" eb="5">
      <t>ヨウリョウ</t>
    </rPh>
    <rPh sb="6" eb="8">
      <t>ゴウケイ</t>
    </rPh>
    <phoneticPr fontId="6"/>
  </si>
  <si>
    <t>kWh</t>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</si>
  <si>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7"/>
  </si>
  <si>
    <r>
      <rPr>
        <sz val="12"/>
        <color theme="1"/>
        <rFont val="ＭＳ 明朝"/>
        <family val="1"/>
        <charset val="128"/>
      </rPr>
      <t>円</t>
    </r>
    <rPh sb="0" eb="1">
      <t>エン</t>
    </rPh>
    <phoneticPr fontId="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</si>
  <si>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6"/>
  </si>
  <si>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6"/>
  </si>
  <si>
    <r>
      <t xml:space="preserve">(3) 差引額
</t>
    </r>
    <r>
      <rPr>
        <sz val="9"/>
        <rFont val="ＭＳ 明朝"/>
        <family val="1"/>
        <charset val="128"/>
      </rPr>
      <t>※(1)-(2)
⇒自動計算</t>
    </r>
    <rPh sb="4" eb="6">
      <t>サシヒキ</t>
    </rPh>
    <rPh sb="6" eb="7">
      <t>ガク</t>
    </rPh>
    <rPh sb="18" eb="22">
      <t>ジドウケイサン</t>
    </rPh>
    <phoneticPr fontId="8"/>
  </si>
  <si>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8"/>
  </si>
  <si>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8"/>
  </si>
  <si>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8"/>
  </si>
  <si>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8"/>
  </si>
  <si>
    <r>
      <t xml:space="preserve">(4) 補助対象経費支出予定額
</t>
    </r>
    <r>
      <rPr>
        <sz val="9"/>
        <rFont val="ＭＳ 明朝"/>
        <family val="1"/>
        <charset val="128"/>
      </rPr>
      <t>⇒自動参照：下表[(4)補助対象経費支出予定額の内訳]</t>
    </r>
    <phoneticPr fontId="6"/>
  </si>
  <si>
    <r>
      <t xml:space="preserve">(11) - (14) 地方負担額
（申請者が地方公共団体の場合のみ）
</t>
    </r>
    <r>
      <rPr>
        <sz val="9"/>
        <color theme="1"/>
        <rFont val="ＭＳ 明朝"/>
        <family val="1"/>
        <charset val="128"/>
      </rPr>
      <t>⇒自動計算</t>
    </r>
    <rPh sb="37" eb="41">
      <t>ジドウケイサン</t>
    </rPh>
    <phoneticPr fontId="6"/>
  </si>
  <si>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8"/>
  </si>
  <si>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8"/>
  </si>
  <si>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6"/>
  </si>
  <si>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8"/>
  </si>
  <si>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6"/>
  </si>
  <si>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8"/>
  </si>
  <si>
    <t>　　⇒自動参照：経費内訳表(別シート)</t>
    <phoneticPr fontId="6"/>
  </si>
  <si>
    <r>
      <t xml:space="preserve">(4) - (8) 地方負担額
（申請者が地方公共団体の場合のみ）
</t>
    </r>
    <r>
      <rPr>
        <sz val="9"/>
        <rFont val="ＭＳ 明朝"/>
        <family val="1"/>
        <charset val="128"/>
      </rPr>
      <t>⇒自動計算</t>
    </r>
    <rPh sb="35" eb="39">
      <t>ジドウケイサン</t>
    </rPh>
    <phoneticPr fontId="6"/>
  </si>
  <si>
    <r>
      <t>消費税　</t>
    </r>
    <r>
      <rPr>
        <sz val="9"/>
        <rFont val="ＭＳ 明朝"/>
        <family val="1"/>
        <charset val="128"/>
      </rPr>
      <t>⇒自動計算</t>
    </r>
    <rPh sb="0" eb="3">
      <t>ショウヒゼイ</t>
    </rPh>
    <phoneticPr fontId="6"/>
  </si>
  <si>
    <r>
      <t>小計　　</t>
    </r>
    <r>
      <rPr>
        <sz val="9"/>
        <rFont val="ＭＳ 明朝"/>
        <family val="1"/>
        <charset val="128"/>
      </rPr>
      <t>⇒自動計算</t>
    </r>
    <rPh sb="0" eb="2">
      <t>ショウケイ</t>
    </rPh>
    <phoneticPr fontId="6"/>
  </si>
  <si>
    <r>
      <t>合計　　</t>
    </r>
    <r>
      <rPr>
        <sz val="9"/>
        <rFont val="ＭＳ 明朝"/>
        <family val="1"/>
        <charset val="128"/>
      </rPr>
      <t>⇒自動計算</t>
    </r>
    <rPh sb="0" eb="2">
      <t>ゴウケイ</t>
    </rPh>
    <phoneticPr fontId="8"/>
  </si>
  <si>
    <r>
      <t xml:space="preserve">(5) 基準額
</t>
    </r>
    <r>
      <rPr>
        <sz val="9"/>
        <rFont val="ＭＳ 明朝"/>
        <family val="1"/>
        <charset val="128"/>
      </rPr>
      <t>⇒自動計算</t>
    </r>
    <rPh sb="4" eb="6">
      <t>キジュン</t>
    </rPh>
    <rPh sb="6" eb="7">
      <t>ガク</t>
    </rPh>
    <phoneticPr fontId="8"/>
  </si>
  <si>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6"/>
  </si>
  <si>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5"/>
  </si>
  <si>
    <t>1-3-2</t>
    <phoneticPr fontId="16"/>
  </si>
  <si>
    <t>1-3-3</t>
  </si>
  <si>
    <t>1-3-4</t>
  </si>
  <si>
    <t>1-3-5</t>
  </si>
  <si>
    <t>1-3-6</t>
  </si>
  <si>
    <t>1-3-7</t>
  </si>
  <si>
    <t>1-3-8</t>
  </si>
  <si>
    <t>1-3-9</t>
  </si>
  <si>
    <t>1-3-10</t>
  </si>
  <si>
    <t>1-3-11</t>
  </si>
  <si>
    <t>2-1-2</t>
    <phoneticPr fontId="16"/>
  </si>
  <si>
    <t>2-1-3</t>
  </si>
  <si>
    <t>2-1-4</t>
  </si>
  <si>
    <t>2-2-1</t>
    <phoneticPr fontId="16"/>
  </si>
  <si>
    <t>2-2-2</t>
    <phoneticPr fontId="16"/>
  </si>
  <si>
    <r>
      <t xml:space="preserve">補助率：
</t>
    </r>
    <r>
      <rPr>
        <sz val="12"/>
        <rFont val="ＭＳ 明朝"/>
        <family val="1"/>
        <charset val="128"/>
      </rPr>
      <t>[選択]　</t>
    </r>
    <rPh sb="0" eb="3">
      <t>ホジョリツ</t>
    </rPh>
    <rPh sb="6" eb="8">
      <t>センタク</t>
    </rPh>
    <phoneticPr fontId="6"/>
  </si>
  <si>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6"/>
  </si>
  <si>
    <r>
      <t xml:space="preserve">会計区分：
</t>
    </r>
    <r>
      <rPr>
        <sz val="12"/>
        <rFont val="ＭＳ 明朝"/>
        <family val="1"/>
        <charset val="128"/>
      </rPr>
      <t>[選択]　</t>
    </r>
    <rPh sb="7" eb="9">
      <t>センタク</t>
    </rPh>
    <phoneticPr fontId="6"/>
  </si>
  <si>
    <t>累計CO2削減量(施設合計):</t>
    <rPh sb="0" eb="2">
      <t>ルイケイ</t>
    </rPh>
    <rPh sb="5" eb="7">
      <t>サクゲン</t>
    </rPh>
    <rPh sb="7" eb="8">
      <t>リョウ</t>
    </rPh>
    <rPh sb="9" eb="11">
      <t>シセツ</t>
    </rPh>
    <rPh sb="11" eb="13">
      <t>ゴウケイ</t>
    </rPh>
    <phoneticPr fontId="6"/>
  </si>
  <si>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6"/>
  </si>
  <si>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6"/>
  </si>
  <si>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6"/>
  </si>
  <si>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6"/>
  </si>
  <si>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6"/>
  </si>
  <si>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</si>
  <si>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</si>
  <si>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</si>
  <si>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</si>
  <si>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</si>
  <si>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</si>
  <si>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</si>
  <si>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</si>
  <si>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</si>
  <si>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</si>
  <si>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</si>
  <si>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</si>
  <si>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完了実績報告書</t>
    <rPh sb="0" eb="2">
      <t>カンリョウ</t>
    </rPh>
    <rPh sb="2" eb="4">
      <t>ジッセキ</t>
    </rPh>
    <rPh sb="4" eb="7">
      <t>ホウコクショ</t>
    </rPh>
    <phoneticPr fontId="17"/>
  </si>
  <si>
    <t>〈集計表〉　※別紙２まとめ</t>
    <rPh sb="7" eb="9">
      <t>ベッシ</t>
    </rPh>
    <phoneticPr fontId="16"/>
  </si>
  <si>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7"/>
  </si>
  <si>
    <t>別紙２[応募]</t>
    <rPh sb="0" eb="2">
      <t>ベッシ</t>
    </rPh>
    <rPh sb="4" eb="6">
      <t>オウボ</t>
    </rPh>
    <phoneticPr fontId="8"/>
  </si>
  <si>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7"/>
  </si>
  <si>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6">
      <t>タイヨウコウ</t>
    </rPh>
    <rPh sb="56" eb="58">
      <t>ハツデン</t>
    </rPh>
    <rPh sb="58" eb="60">
      <t>セツビ</t>
    </rPh>
    <rPh sb="60" eb="61">
      <t>ヨウ</t>
    </rPh>
    <phoneticPr fontId="8"/>
  </si>
  <si>
    <t>ロック="eic"</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</si>
</sst>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7">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1" fillId="0" borderId="0"/>
    <xf numFmtId="38" fontId="14" fillId="0" borderId="0" applyFont="0" applyFill="0" applyBorder="0" applyAlignment="0" applyProtection="0">
      <alignment vertical="center"/>
    </xf>
    <xf numFmtId="0" fontId="15" fillId="0" borderId="0">
      <alignment vertical="center"/>
    </xf>
    <xf numFmtId="0" fontId="15" fillId="0" borderId="0">
      <alignment vertical="center"/>
    </xf>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3">
    <xf numFmtId="0" fontId="0" fillId="0" borderId="0" xfId="0">
      <alignment vertical="center"/>
    </xf>
    <xf numFmtId="0" fontId="5" fillId="0" borderId="0" xfId="1" applyFont="1" applyAlignment="1">
      <alignment horizontal="left" vertical="top" wrapText="1"/>
    </xf>
    <xf numFmtId="0" fontId="7" fillId="0" borderId="0" xfId="1" applyFont="1" applyAlignment="1">
      <alignment horizontal="right" vertical="center" wrapText="1"/>
    </xf>
    <xf numFmtId="3" fontId="7" fillId="0" borderId="0" xfId="1" applyNumberFormat="1" applyFont="1" applyAlignment="1">
      <alignment horizontal="right" vertical="center" wrapText="1"/>
    </xf>
    <xf numFmtId="0" fontId="7" fillId="2" borderId="0" xfId="1" applyFont="1" applyFill="1" applyAlignment="1">
      <alignment horizontal="left" vertical="top" wrapText="1"/>
    </xf>
    <xf numFmtId="0" fontId="7" fillId="0" borderId="3" xfId="1" applyFont="1" applyBorder="1" applyAlignment="1">
      <alignment horizontal="center" vertical="center" wrapText="1"/>
    </xf>
    <xf numFmtId="0" fontId="7" fillId="0" borderId="8" xfId="1" applyFont="1" applyBorder="1" applyAlignment="1">
      <alignment horizontal="left" vertical="center" wrapText="1"/>
    </xf>
    <xf numFmtId="3" fontId="7" fillId="0" borderId="44" xfId="1" applyNumberFormat="1" applyFont="1" applyBorder="1" applyAlignment="1">
      <alignment horizontal="right" vertical="center" wrapText="1"/>
    </xf>
    <xf numFmtId="0" fontId="15" fillId="0" borderId="0" xfId="4">
      <alignment vertical="center"/>
    </xf>
    <xf numFmtId="0" fontId="15"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8" fillId="0" borderId="59" xfId="4" applyFont="1" applyBorder="1" applyAlignment="1">
      <alignment horizontal="center" vertical="center"/>
    </xf>
    <xf numFmtId="0" fontId="14" fillId="0" borderId="0" xfId="4" applyFont="1" applyAlignment="1">
      <alignment horizontal="center" vertical="center"/>
    </xf>
    <xf numFmtId="0" fontId="14"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4" fillId="0" borderId="0" xfId="5" applyFont="1" applyBorder="1" applyAlignment="1">
      <alignment horizontal="center" vertical="center" shrinkToFit="1"/>
    </xf>
    <xf numFmtId="38" fontId="14" fillId="0" borderId="0" xfId="5" applyFont="1" applyBorder="1" applyAlignment="1">
      <alignment vertical="center" shrinkToFit="1"/>
    </xf>
    <xf numFmtId="0" fontId="19" fillId="0" borderId="0" xfId="4" applyFont="1" applyAlignment="1">
      <alignment horizontal="left" vertical="center"/>
    </xf>
    <xf numFmtId="0" fontId="11" fillId="0" borderId="0" xfId="4" applyFont="1" applyAlignment="1">
      <alignment horizontal="center" vertical="center"/>
    </xf>
    <xf numFmtId="0" fontId="11" fillId="3" borderId="59" xfId="5" applyNumberFormat="1" applyFont="1" applyFill="1" applyBorder="1" applyAlignment="1">
      <alignment horizontal="center" vertical="center" shrinkToFit="1"/>
    </xf>
    <xf numFmtId="0" fontId="11"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20" fillId="0" borderId="0" xfId="4" applyFont="1">
      <alignment vertical="center"/>
    </xf>
    <xf numFmtId="38" fontId="22" fillId="0" borderId="59" xfId="5" applyFont="1" applyBorder="1" applyAlignment="1">
      <alignment horizontal="right" vertical="center" shrinkToFit="1"/>
    </xf>
    <xf numFmtId="38" fontId="22" fillId="0" borderId="59" xfId="5" applyFont="1" applyBorder="1" applyAlignment="1">
      <alignment horizontal="righ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5" fillId="0" borderId="0" xfId="1" quotePrefix="1" applyFont="1" applyAlignment="1">
      <alignment horizontal="left" vertical="top" wrapText="1"/>
    </xf>
    <xf numFmtId="12" fontId="5"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9" xfId="4" applyFont="1" applyBorder="1" applyAlignment="1">
      <alignment horizontal="center" vertical="center"/>
    </xf>
    <xf numFmtId="0" fontId="18" fillId="0" borderId="68" xfId="4" applyFont="1" applyBorder="1" applyAlignment="1">
      <alignment horizontal="center" vertical="center"/>
    </xf>
    <xf numFmtId="0" fontId="25" fillId="0" borderId="11" xfId="4" applyFont="1" applyBorder="1" applyAlignment="1">
      <alignment horizontal="center" vertical="center"/>
    </xf>
    <xf numFmtId="0" fontId="18" fillId="0" borderId="73" xfId="4" applyFont="1" applyBorder="1" applyAlignment="1">
      <alignment horizontal="center" vertical="center"/>
    </xf>
    <xf numFmtId="0" fontId="25" fillId="0" borderId="73" xfId="4" applyFont="1" applyBorder="1" applyAlignment="1">
      <alignment horizontal="center" vertical="center"/>
    </xf>
    <xf numFmtId="0" fontId="14" fillId="0" borderId="15" xfId="4" applyFont="1" applyBorder="1" applyAlignment="1">
      <alignment horizontal="center" vertical="center"/>
    </xf>
    <xf numFmtId="38" fontId="23" fillId="0" borderId="80" xfId="5" applyFont="1" applyBorder="1" applyAlignment="1">
      <alignment horizontal="right" vertical="center" shrinkToFit="1"/>
    </xf>
    <xf numFmtId="38" fontId="23" fillId="0" borderId="18" xfId="5" applyFont="1" applyBorder="1" applyAlignment="1">
      <alignment horizontal="right" vertical="center" shrinkToFit="1"/>
    </xf>
    <xf numFmtId="38" fontId="14" fillId="0" borderId="18" xfId="5" applyFont="1" applyBorder="1" applyAlignment="1">
      <alignment horizontal="right" vertical="center" shrinkToFit="1"/>
    </xf>
    <xf numFmtId="0" fontId="18" fillId="0" borderId="74" xfId="4" applyFont="1" applyBorder="1" applyAlignment="1">
      <alignment horizontal="center" vertical="center"/>
    </xf>
    <xf numFmtId="0" fontId="25" fillId="0" borderId="82" xfId="4" applyFont="1" applyBorder="1" applyAlignment="1">
      <alignment horizontal="center" vertical="center"/>
    </xf>
    <xf numFmtId="38" fontId="27" fillId="0" borderId="11" xfId="5" applyFont="1" applyBorder="1" applyAlignment="1">
      <alignment horizontal="center" vertical="center"/>
    </xf>
    <xf numFmtId="38" fontId="27" fillId="0" borderId="15" xfId="5" applyFont="1" applyBorder="1">
      <alignment vertical="center"/>
    </xf>
    <xf numFmtId="38" fontId="27" fillId="0" borderId="59" xfId="5" applyFont="1" applyBorder="1">
      <alignment vertical="center"/>
    </xf>
    <xf numFmtId="0" fontId="27" fillId="0" borderId="62" xfId="4" applyFont="1" applyBorder="1">
      <alignment vertical="center"/>
    </xf>
    <xf numFmtId="38" fontId="27" fillId="0" borderId="59" xfId="5" applyFont="1" applyBorder="1" applyAlignment="1">
      <alignment horizontal="right" vertical="center" shrinkToFit="1"/>
    </xf>
    <xf numFmtId="38" fontId="27" fillId="0" borderId="68" xfId="5" applyFont="1" applyBorder="1" applyAlignment="1">
      <alignment horizontal="right" vertical="center" shrinkToFit="1"/>
    </xf>
    <xf numFmtId="38" fontId="27" fillId="0" borderId="59" xfId="5" applyFont="1" applyBorder="1" applyAlignment="1">
      <alignment horizontal="right" vertical="center"/>
    </xf>
    <xf numFmtId="38" fontId="27" fillId="0" borderId="59" xfId="5" applyFont="1" applyBorder="1" applyAlignment="1">
      <alignment horizontal="center" vertical="center"/>
    </xf>
    <xf numFmtId="38" fontId="27" fillId="0" borderId="60" xfId="5" applyFont="1" applyBorder="1">
      <alignment vertical="center"/>
    </xf>
    <xf numFmtId="0" fontId="27" fillId="0" borderId="76" xfId="4" applyFont="1" applyBorder="1">
      <alignment vertical="center"/>
    </xf>
    <xf numFmtId="0" fontId="27" fillId="0" borderId="77" xfId="4" applyFont="1" applyBorder="1">
      <alignment vertical="center"/>
    </xf>
    <xf numFmtId="38" fontId="27" fillId="0" borderId="73" xfId="5" applyFont="1" applyBorder="1">
      <alignment vertical="center"/>
    </xf>
    <xf numFmtId="0" fontId="27" fillId="0" borderId="79" xfId="4" applyFont="1" applyBorder="1">
      <alignment vertical="center"/>
    </xf>
    <xf numFmtId="38" fontId="27" fillId="0" borderId="73" xfId="5" applyFont="1" applyBorder="1" applyAlignment="1">
      <alignment horizontal="right" vertical="center" shrinkToFit="1"/>
    </xf>
    <xf numFmtId="38" fontId="27" fillId="0" borderId="76" xfId="5" applyFont="1" applyBorder="1" applyAlignment="1">
      <alignment horizontal="right" vertical="center" shrinkToFit="1"/>
    </xf>
    <xf numFmtId="38" fontId="27" fillId="0" borderId="73" xfId="5" applyFont="1" applyBorder="1" applyAlignment="1">
      <alignment horizontal="right" vertical="center"/>
    </xf>
    <xf numFmtId="0" fontId="28" fillId="0" borderId="82" xfId="4" applyFont="1" applyBorder="1">
      <alignment vertical="center"/>
    </xf>
    <xf numFmtId="0" fontId="27" fillId="0" borderId="83" xfId="4" applyFont="1" applyBorder="1" applyAlignment="1">
      <alignment horizontal="center" vertical="center"/>
    </xf>
    <xf numFmtId="0" fontId="27" fillId="0" borderId="84" xfId="4" applyFont="1" applyBorder="1">
      <alignment vertical="center"/>
    </xf>
    <xf numFmtId="38" fontId="27" fillId="0" borderId="82" xfId="5" applyFont="1" applyBorder="1">
      <alignment vertical="center"/>
    </xf>
    <xf numFmtId="0" fontId="27" fillId="0" borderId="22" xfId="4" applyFont="1" applyBorder="1">
      <alignment vertical="center"/>
    </xf>
    <xf numFmtId="38" fontId="27" fillId="0" borderId="83" xfId="5" applyFont="1" applyBorder="1" applyAlignment="1">
      <alignment horizontal="right" vertical="center" shrinkToFit="1"/>
    </xf>
    <xf numFmtId="38" fontId="27" fillId="0" borderId="82" xfId="5" applyFont="1" applyBorder="1" applyAlignment="1">
      <alignment horizontal="right" vertical="center" shrinkToFit="1"/>
    </xf>
    <xf numFmtId="38" fontId="27" fillId="0" borderId="82" xfId="5" applyFont="1" applyBorder="1" applyAlignment="1">
      <alignment horizontal="right" vertical="center"/>
    </xf>
    <xf numFmtId="0" fontId="28" fillId="0" borderId="59" xfId="4" applyFont="1" applyBorder="1">
      <alignment vertical="center"/>
    </xf>
    <xf numFmtId="0" fontId="27" fillId="0" borderId="68" xfId="4" applyFont="1" applyBorder="1" applyAlignment="1">
      <alignment horizontal="center" vertical="center"/>
    </xf>
    <xf numFmtId="0" fontId="27" fillId="0" borderId="72" xfId="4" applyFont="1" applyBorder="1">
      <alignment vertical="center"/>
    </xf>
    <xf numFmtId="0" fontId="28" fillId="0" borderId="73" xfId="4" applyFont="1" applyBorder="1">
      <alignment vertical="center"/>
    </xf>
    <xf numFmtId="0" fontId="27" fillId="0" borderId="76" xfId="4" applyFont="1" applyBorder="1" applyAlignment="1">
      <alignment horizontal="center" vertical="center"/>
    </xf>
    <xf numFmtId="0" fontId="28" fillId="0" borderId="11" xfId="4" applyFont="1" applyBorder="1">
      <alignment vertical="center"/>
    </xf>
    <xf numFmtId="49" fontId="28" fillId="0" borderId="74" xfId="4" applyNumberFormat="1" applyFont="1" applyBorder="1">
      <alignment vertical="center"/>
    </xf>
    <xf numFmtId="0" fontId="27" fillId="0" borderId="74" xfId="4" applyFont="1" applyBorder="1" applyAlignment="1">
      <alignment horizontal="center" vertical="center"/>
    </xf>
    <xf numFmtId="0" fontId="27" fillId="0" borderId="75" xfId="4" applyFont="1" applyBorder="1">
      <alignment vertical="center"/>
    </xf>
    <xf numFmtId="38" fontId="27" fillId="0" borderId="11" xfId="5" applyFont="1" applyBorder="1">
      <alignment vertical="center"/>
    </xf>
    <xf numFmtId="0" fontId="27" fillId="0" borderId="14" xfId="4" applyFont="1" applyBorder="1">
      <alignment vertical="center"/>
    </xf>
    <xf numFmtId="38" fontId="27" fillId="0" borderId="74" xfId="5" applyFont="1" applyBorder="1" applyAlignment="1">
      <alignment horizontal="right" vertical="center" shrinkToFit="1"/>
    </xf>
    <xf numFmtId="38" fontId="27" fillId="0" borderId="11" xfId="5" applyFont="1" applyBorder="1" applyAlignment="1">
      <alignment horizontal="right" vertical="center" shrinkToFit="1"/>
    </xf>
    <xf numFmtId="38" fontId="27" fillId="0" borderId="11" xfId="5" applyFont="1" applyBorder="1" applyAlignment="1">
      <alignment horizontal="right" vertical="center"/>
    </xf>
    <xf numFmtId="49" fontId="28" fillId="0" borderId="68" xfId="4" applyNumberFormat="1" applyFont="1" applyBorder="1">
      <alignment vertical="center"/>
    </xf>
    <xf numFmtId="0" fontId="26" fillId="0" borderId="73" xfId="4" applyFont="1" applyBorder="1">
      <alignment vertical="center"/>
    </xf>
    <xf numFmtId="0" fontId="27" fillId="0" borderId="73" xfId="4" applyFont="1" applyBorder="1">
      <alignment vertical="center"/>
    </xf>
    <xf numFmtId="0" fontId="27" fillId="0" borderId="78" xfId="4" applyFont="1" applyBorder="1">
      <alignment vertical="center"/>
    </xf>
    <xf numFmtId="0" fontId="28" fillId="0" borderId="16" xfId="4" applyFont="1" applyBorder="1">
      <alignment vertical="center"/>
    </xf>
    <xf numFmtId="0" fontId="27" fillId="0" borderId="16" xfId="4" applyFont="1" applyBorder="1">
      <alignment vertical="center"/>
    </xf>
    <xf numFmtId="38" fontId="27" fillId="0" borderId="11" xfId="4" applyNumberFormat="1" applyFont="1" applyBorder="1">
      <alignment vertical="center"/>
    </xf>
    <xf numFmtId="38" fontId="27" fillId="4" borderId="11" xfId="5" applyFont="1" applyFill="1" applyBorder="1" applyAlignment="1">
      <alignment horizontal="right" vertical="center" shrinkToFit="1"/>
    </xf>
    <xf numFmtId="0" fontId="29" fillId="2" borderId="0" xfId="1" applyFont="1" applyFill="1" applyAlignment="1">
      <alignment horizontal="left" vertical="center"/>
    </xf>
    <xf numFmtId="0" fontId="5" fillId="0" borderId="4" xfId="1" applyFont="1" applyBorder="1" applyAlignment="1">
      <alignment horizontal="center" vertical="center" shrinkToFit="1"/>
    </xf>
    <xf numFmtId="0" fontId="5" fillId="0" borderId="5" xfId="1" applyFont="1" applyBorder="1" applyAlignment="1">
      <alignment horizontal="center" vertical="center" shrinkToFit="1"/>
    </xf>
    <xf numFmtId="0" fontId="5" fillId="0" borderId="6" xfId="1" applyFont="1" applyBorder="1" applyAlignment="1">
      <alignment horizontal="center" vertical="center" shrinkToFit="1"/>
    </xf>
    <xf numFmtId="0" fontId="7" fillId="0" borderId="5" xfId="1" applyFont="1" applyBorder="1" applyAlignment="1">
      <alignment horizontal="center" vertical="center" shrinkToFit="1"/>
    </xf>
    <xf numFmtId="3" fontId="24" fillId="0" borderId="7" xfId="1" applyNumberFormat="1" applyFont="1" applyBorder="1" applyAlignment="1">
      <alignment horizontal="right" vertical="center" wrapText="1"/>
    </xf>
    <xf numFmtId="0" fontId="28" fillId="0" borderId="11" xfId="4" applyFont="1" applyBorder="1" applyAlignment="1">
      <alignment vertical="center" shrinkToFit="1"/>
    </xf>
    <xf numFmtId="0" fontId="28" fillId="0" borderId="11" xfId="4" applyFont="1" applyBorder="1" applyAlignment="1">
      <alignment horizontal="center" vertical="center" shrinkToFit="1"/>
    </xf>
    <xf numFmtId="0" fontId="28" fillId="0" borderId="59" xfId="4" applyFont="1" applyBorder="1" applyAlignment="1">
      <alignment vertical="center" shrinkToFit="1"/>
    </xf>
    <xf numFmtId="0" fontId="28" fillId="0" borderId="59" xfId="4" applyFont="1" applyBorder="1" applyAlignment="1">
      <alignment horizontal="center" vertical="center" shrinkToFit="1"/>
    </xf>
    <xf numFmtId="0" fontId="30" fillId="0" borderId="59" xfId="4" applyFont="1" applyBorder="1" applyAlignment="1">
      <alignment horizontal="center" vertical="center" wrapText="1" shrinkToFit="1"/>
    </xf>
    <xf numFmtId="0" fontId="28" fillId="0" borderId="76" xfId="4" applyFont="1" applyBorder="1">
      <alignment vertical="center"/>
    </xf>
    <xf numFmtId="49" fontId="28" fillId="0" borderId="83" xfId="4" applyNumberFormat="1" applyFont="1" applyBorder="1">
      <alignment vertical="center"/>
    </xf>
    <xf numFmtId="49" fontId="28" fillId="0" borderId="76" xfId="4" applyNumberFormat="1" applyFont="1" applyBorder="1">
      <alignment vertical="center"/>
    </xf>
    <xf numFmtId="0" fontId="10" fillId="2" borderId="0" xfId="1" applyFont="1" applyFill="1" applyAlignment="1">
      <alignment horizontal="left" vertical="center" wrapText="1"/>
    </xf>
    <xf numFmtId="0" fontId="42" fillId="0" borderId="0" xfId="4" applyFont="1" applyAlignment="1">
      <alignment horizontal="center" vertical="center"/>
    </xf>
    <xf numFmtId="0" fontId="13" fillId="2" borderId="0" xfId="1" applyFont="1" applyFill="1" applyAlignment="1">
      <alignment horizontal="left" vertical="top" wrapText="1"/>
    </xf>
    <xf numFmtId="0" fontId="10" fillId="2" borderId="8" xfId="1" applyFont="1" applyFill="1" applyBorder="1" applyAlignment="1" applyProtection="1">
      <alignment horizontal="center" vertical="center" wrapText="1"/>
      <protection locked="0"/>
    </xf>
    <xf numFmtId="0" fontId="10" fillId="2" borderId="0" xfId="1" applyFont="1" applyFill="1" applyAlignment="1" applyProtection="1">
      <alignment vertical="center" wrapText="1"/>
      <protection locked="0"/>
    </xf>
    <xf numFmtId="0" fontId="10" fillId="2" borderId="0" xfId="1" applyFont="1" applyFill="1" applyAlignment="1" applyProtection="1">
      <alignment horizontal="left" vertical="center" wrapText="1"/>
      <protection locked="0"/>
    </xf>
    <xf numFmtId="0" fontId="10" fillId="2" borderId="0" xfId="1" applyFont="1" applyFill="1" applyAlignment="1" applyProtection="1">
      <alignment horizontal="center" vertical="center" wrapText="1"/>
      <protection locked="0"/>
    </xf>
    <xf numFmtId="12" fontId="10" fillId="2" borderId="0" xfId="1" quotePrefix="1" applyNumberFormat="1" applyFont="1" applyFill="1" applyAlignment="1" applyProtection="1">
      <alignment horizontal="left" vertical="center" wrapText="1"/>
      <protection locked="0"/>
    </xf>
    <xf numFmtId="12" fontId="13" fillId="2" borderId="0" xfId="1" quotePrefix="1" applyNumberFormat="1" applyFont="1" applyFill="1" applyAlignment="1" applyProtection="1">
      <alignment horizontal="left" vertical="center" wrapText="1"/>
      <protection locked="0"/>
    </xf>
    <xf numFmtId="0" fontId="10" fillId="2" borderId="85" xfId="1" applyFont="1" applyFill="1" applyBorder="1" applyAlignment="1" applyProtection="1">
      <alignment horizontal="center" vertical="center" wrapText="1"/>
      <protection locked="0"/>
    </xf>
    <xf numFmtId="12" fontId="10" fillId="0" borderId="85" xfId="1" quotePrefix="1" applyNumberFormat="1" applyFont="1" applyBorder="1" applyAlignment="1" applyProtection="1">
      <alignment horizontal="center" vertical="center"/>
      <protection locked="0"/>
    </xf>
    <xf numFmtId="0" fontId="7" fillId="0" borderId="0" xfId="1" applyFont="1" applyAlignment="1">
      <alignment horizontal="center" vertical="center"/>
    </xf>
    <xf numFmtId="3" fontId="24" fillId="0" borderId="0" xfId="1" applyNumberFormat="1" applyFont="1" applyAlignment="1">
      <alignment horizontal="right" vertical="center" wrapText="1" indent="1"/>
    </xf>
    <xf numFmtId="0" fontId="7" fillId="0" borderId="0" xfId="1" applyFont="1" applyAlignment="1">
      <alignment horizontal="center" vertical="top" wrapText="1"/>
    </xf>
    <xf numFmtId="3" fontId="24" fillId="0" borderId="87" xfId="1" applyNumberFormat="1" applyFont="1" applyBorder="1" applyAlignment="1">
      <alignment horizontal="right" vertical="center" wrapText="1"/>
    </xf>
    <xf numFmtId="0" fontId="49" fillId="0" borderId="91" xfId="1" applyFont="1" applyBorder="1" applyAlignment="1">
      <alignment horizontal="left" vertical="center" wrapText="1" indent="1"/>
    </xf>
    <xf numFmtId="0" fontId="49" fillId="0" borderId="92" xfId="1" applyFont="1" applyBorder="1" applyAlignment="1">
      <alignment vertical="top" wrapText="1"/>
    </xf>
    <xf numFmtId="3" fontId="50" fillId="0" borderId="7" xfId="1" applyNumberFormat="1" applyFont="1" applyBorder="1" applyAlignment="1">
      <alignment horizontal="right" vertical="center" wrapText="1"/>
    </xf>
    <xf numFmtId="3" fontId="50" fillId="0" borderId="90" xfId="1" applyNumberFormat="1" applyFont="1" applyBorder="1" applyAlignment="1">
      <alignment horizontal="right" vertical="center" wrapText="1"/>
    </xf>
    <xf numFmtId="3" fontId="50" fillId="0" borderId="87" xfId="1" applyNumberFormat="1" applyFont="1" applyBorder="1" applyAlignment="1">
      <alignment horizontal="right" vertical="center" wrapText="1"/>
    </xf>
    <xf numFmtId="0" fontId="48" fillId="0" borderId="8" xfId="1" applyFont="1" applyBorder="1" applyAlignment="1">
      <alignment horizontal="left"/>
    </xf>
    <xf numFmtId="3" fontId="24" fillId="0" borderId="0" xfId="1" applyNumberFormat="1" applyFont="1" applyAlignment="1">
      <alignment horizontal="left" wrapText="1" indent="1"/>
    </xf>
    <xf numFmtId="0" fontId="7" fillId="0" borderId="0" xfId="1" applyFont="1" applyAlignment="1">
      <alignment horizontal="left" wrapText="1"/>
    </xf>
    <xf numFmtId="3" fontId="52" fillId="6" borderId="1" xfId="1" applyNumberFormat="1" applyFont="1" applyFill="1" applyBorder="1" applyAlignment="1" applyProtection="1">
      <alignment horizontal="right" vertical="center" wrapText="1"/>
      <protection locked="0"/>
    </xf>
    <xf numFmtId="3" fontId="24" fillId="6" borderId="1" xfId="1" applyNumberFormat="1" applyFont="1" applyFill="1" applyBorder="1" applyAlignment="1" applyProtection="1">
      <alignment horizontal="right" vertical="center" wrapText="1"/>
      <protection locked="0"/>
    </xf>
    <xf numFmtId="3" fontId="24" fillId="7" borderId="1" xfId="1" applyNumberFormat="1" applyFont="1" applyFill="1" applyBorder="1" applyAlignment="1" applyProtection="1">
      <alignment horizontal="right" vertical="center" wrapText="1"/>
      <protection locked="0"/>
    </xf>
    <xf numFmtId="3" fontId="24" fillId="5" borderId="2" xfId="1" applyNumberFormat="1" applyFont="1" applyFill="1" applyBorder="1" applyAlignment="1">
      <alignment horizontal="right" vertical="center" wrapText="1"/>
    </xf>
    <xf numFmtId="3" fontId="24" fillId="6" borderId="2" xfId="1" applyNumberFormat="1" applyFont="1" applyFill="1" applyBorder="1" applyAlignment="1" applyProtection="1">
      <alignment horizontal="right" vertical="center" wrapText="1"/>
      <protection locked="0"/>
    </xf>
    <xf numFmtId="3" fontId="24" fillId="0" borderId="98" xfId="1" applyNumberFormat="1" applyFont="1" applyBorder="1" applyAlignment="1">
      <alignment horizontal="right" vertical="center" wrapText="1"/>
    </xf>
    <xf numFmtId="12" fontId="10" fillId="6" borderId="8" xfId="1" quotePrefix="1" applyNumberFormat="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38" fontId="22" fillId="0" borderId="59" xfId="5" applyFont="1" applyFill="1" applyBorder="1">
      <alignment vertical="center"/>
    </xf>
    <xf numFmtId="38" fontId="22" fillId="0" borderId="59" xfId="5" applyFont="1" applyFill="1" applyBorder="1" applyAlignment="1">
      <alignment horizontal="right" vertical="center" shrinkToFit="1"/>
    </xf>
    <xf numFmtId="0" fontId="18" fillId="0" borderId="59" xfId="4" applyFont="1" applyBorder="1" applyAlignment="1" applyProtection="1">
      <alignment vertical="center" shrinkToFit="1"/>
      <protection locked="0"/>
    </xf>
    <xf numFmtId="0" fontId="18" fillId="0" borderId="59" xfId="4" applyFont="1" applyBorder="1" applyAlignment="1" applyProtection="1">
      <alignment horizontal="left" vertical="center"/>
      <protection locked="0"/>
    </xf>
    <xf numFmtId="38" fontId="22" fillId="0" borderId="59" xfId="5" applyFont="1" applyFill="1" applyBorder="1" applyAlignment="1" applyProtection="1">
      <alignment horizontal="center" vertical="center"/>
      <protection locked="0"/>
    </xf>
    <xf numFmtId="38" fontId="22" fillId="0" borderId="60" xfId="2" applyFont="1" applyFill="1" applyBorder="1" applyProtection="1">
      <alignment vertical="center"/>
      <protection locked="0"/>
    </xf>
    <xf numFmtId="0" fontId="18" fillId="0" borderId="59" xfId="4" applyFont="1" applyBorder="1" applyProtection="1">
      <alignment vertical="center"/>
      <protection locked="0"/>
    </xf>
    <xf numFmtId="49" fontId="18" fillId="0" borderId="59" xfId="4" applyNumberFormat="1" applyFont="1" applyBorder="1" applyProtection="1">
      <alignment vertical="center"/>
      <protection locked="0"/>
    </xf>
    <xf numFmtId="0" fontId="22" fillId="0" borderId="59" xfId="4" applyFont="1" applyBorder="1" applyAlignment="1" applyProtection="1">
      <alignment horizontal="center" vertical="center"/>
      <protection locked="0"/>
    </xf>
    <xf numFmtId="0" fontId="22" fillId="0" borderId="62" xfId="4" applyFont="1" applyBorder="1" applyAlignment="1" applyProtection="1">
      <alignment horizontal="center" vertical="center"/>
      <protection locked="0"/>
    </xf>
    <xf numFmtId="38" fontId="22" fillId="0" borderId="59" xfId="5" applyFont="1" applyFill="1" applyBorder="1" applyAlignment="1" applyProtection="1">
      <alignment horizontal="right" vertical="center" shrinkToFit="1"/>
      <protection locked="0"/>
    </xf>
    <xf numFmtId="38" fontId="22" fillId="0" borderId="68" xfId="5" applyFont="1" applyFill="1" applyBorder="1" applyAlignment="1" applyProtection="1">
      <alignment horizontal="right" vertical="center" shrinkToFit="1"/>
      <protection locked="0"/>
    </xf>
    <xf numFmtId="3" fontId="24" fillId="0" borderId="1" xfId="1" applyNumberFormat="1" applyFont="1" applyBorder="1" applyAlignment="1">
      <alignment horizontal="right" vertical="center" wrapText="1"/>
    </xf>
    <xf numFmtId="3" fontId="24" fillId="0" borderId="89" xfId="1" applyNumberFormat="1" applyFont="1" applyBorder="1" applyAlignment="1">
      <alignment horizontal="right" vertical="center" wrapText="1"/>
    </xf>
    <xf numFmtId="3" fontId="24" fillId="0" borderId="43" xfId="1" applyNumberFormat="1" applyFont="1" applyBorder="1" applyAlignment="1">
      <alignment horizontal="right" vertical="center" wrapText="1"/>
    </xf>
    <xf numFmtId="3" fontId="50" fillId="0" borderId="86" xfId="1" applyNumberFormat="1" applyFont="1" applyBorder="1" applyAlignment="1">
      <alignment horizontal="right" vertical="center" wrapText="1"/>
    </xf>
    <xf numFmtId="3" fontId="24" fillId="8" borderId="89" xfId="1" applyNumberFormat="1" applyFont="1" applyFill="1" applyBorder="1" applyAlignment="1">
      <alignment horizontal="right" vertical="center" wrapText="1"/>
    </xf>
    <xf numFmtId="3" fontId="24" fillId="8" borderId="10" xfId="1" applyNumberFormat="1" applyFont="1" applyFill="1" applyBorder="1" applyAlignment="1">
      <alignment horizontal="right" vertical="center" wrapText="1"/>
    </xf>
    <xf numFmtId="0" fontId="18" fillId="0" borderId="100" xfId="4" applyFont="1" applyBorder="1" applyAlignment="1">
      <alignment horizontal="center" vertical="center"/>
    </xf>
    <xf numFmtId="0" fontId="18" fillId="0" borderId="100" xfId="4" applyFont="1" applyBorder="1" applyProtection="1">
      <alignment vertical="center"/>
      <protection locked="0"/>
    </xf>
    <xf numFmtId="49" fontId="18" fillId="0" borderId="100" xfId="4" applyNumberFormat="1" applyFont="1" applyBorder="1" applyProtection="1">
      <alignment vertical="center"/>
      <protection locked="0"/>
    </xf>
    <xf numFmtId="0" fontId="22" fillId="0" borderId="100" xfId="4" applyFont="1" applyBorder="1" applyAlignment="1" applyProtection="1">
      <alignment horizontal="center" vertical="center"/>
      <protection locked="0"/>
    </xf>
    <xf numFmtId="38" fontId="22" fillId="0" borderId="101" xfId="2" applyFont="1" applyFill="1" applyBorder="1" applyProtection="1">
      <alignment vertical="center"/>
      <protection locked="0"/>
    </xf>
    <xf numFmtId="38" fontId="22" fillId="0" borderId="100" xfId="5" applyFont="1" applyFill="1" applyBorder="1">
      <alignment vertical="center"/>
    </xf>
    <xf numFmtId="0" fontId="22" fillId="0" borderId="102" xfId="4" applyFont="1" applyBorder="1" applyAlignment="1" applyProtection="1">
      <alignment horizontal="center" vertical="center"/>
      <protection locked="0"/>
    </xf>
    <xf numFmtId="38" fontId="22" fillId="0" borderId="100" xfId="5" applyFont="1" applyFill="1" applyBorder="1" applyAlignment="1" applyProtection="1">
      <alignment horizontal="right" vertical="center" shrinkToFit="1"/>
      <protection locked="0"/>
    </xf>
    <xf numFmtId="38" fontId="22" fillId="0" borderId="103" xfId="5" applyFont="1" applyFill="1" applyBorder="1" applyAlignment="1" applyProtection="1">
      <alignment horizontal="right" vertical="center" shrinkToFit="1"/>
      <protection locked="0"/>
    </xf>
    <xf numFmtId="38" fontId="22" fillId="0" borderId="100" xfId="5" applyFont="1" applyFill="1" applyBorder="1" applyAlignment="1">
      <alignment horizontal="right" vertical="center" shrinkToFit="1"/>
    </xf>
    <xf numFmtId="38" fontId="22" fillId="0" borderId="100" xfId="5" applyFont="1" applyBorder="1" applyAlignment="1">
      <alignment horizontal="right" vertical="center" shrinkToFit="1"/>
    </xf>
    <xf numFmtId="38" fontId="22"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3" fillId="0" borderId="0" xfId="4" applyFont="1" applyAlignment="1">
      <alignment horizontal="center" vertical="center"/>
    </xf>
    <xf numFmtId="0" fontId="3" fillId="0" borderId="0" xfId="4" applyFont="1">
      <alignment vertical="center"/>
    </xf>
    <xf numFmtId="38" fontId="14" fillId="0" borderId="0" xfId="5" applyFont="1">
      <alignment vertical="center"/>
    </xf>
    <xf numFmtId="38" fontId="14" fillId="0" borderId="0" xfId="5" applyFont="1" applyAlignment="1">
      <alignment horizontal="right" vertical="center" shrinkToFit="1"/>
    </xf>
    <xf numFmtId="49" fontId="27" fillId="0" borderId="62" xfId="4" applyNumberFormat="1" applyFont="1" applyBorder="1">
      <alignment vertical="center"/>
    </xf>
    <xf numFmtId="49" fontId="27" fillId="0" borderId="62" xfId="4" applyNumberFormat="1" applyFont="1" applyBorder="1" applyAlignment="1">
      <alignment horizontal="center" vertical="center"/>
    </xf>
    <xf numFmtId="49" fontId="27" fillId="0" borderId="76" xfId="4" applyNumberFormat="1" applyFont="1" applyBorder="1">
      <alignment vertical="center"/>
    </xf>
    <xf numFmtId="49" fontId="27" fillId="0" borderId="104" xfId="4" applyNumberFormat="1" applyFont="1" applyBorder="1" applyAlignment="1">
      <alignment horizontal="center" vertical="center"/>
    </xf>
    <xf numFmtId="49" fontId="27" fillId="0" borderId="59" xfId="4" applyNumberFormat="1" applyFont="1" applyBorder="1" applyAlignment="1">
      <alignment horizontal="center" vertical="center"/>
    </xf>
    <xf numFmtId="49" fontId="27" fillId="0" borderId="73" xfId="4" applyNumberFormat="1" applyFont="1" applyBorder="1" applyAlignment="1">
      <alignment horizontal="center" vertical="center"/>
    </xf>
    <xf numFmtId="49" fontId="27" fillId="0" borderId="14" xfId="4" applyNumberFormat="1" applyFont="1" applyBorder="1" applyAlignment="1">
      <alignment horizontal="center" vertical="center"/>
    </xf>
    <xf numFmtId="0" fontId="27" fillId="0" borderId="74" xfId="4" applyFont="1" applyBorder="1">
      <alignment vertical="center"/>
    </xf>
    <xf numFmtId="0" fontId="10" fillId="2" borderId="8" xfId="1" applyFont="1" applyFill="1" applyBorder="1" applyAlignment="1" applyProtection="1">
      <alignment horizontal="right" vertical="center" wrapText="1"/>
      <protection locked="0"/>
    </xf>
    <xf numFmtId="12" fontId="13"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8" fillId="0" borderId="11" xfId="4" applyFont="1" applyBorder="1" applyAlignment="1">
      <alignment horizontal="center" vertical="center"/>
    </xf>
    <xf numFmtId="0" fontId="18" fillId="0" borderId="11" xfId="4" applyFont="1" applyBorder="1" applyAlignment="1" applyProtection="1">
      <alignment vertical="center" shrinkToFit="1"/>
      <protection locked="0"/>
    </xf>
    <xf numFmtId="0" fontId="18" fillId="0" borderId="11" xfId="4" applyFont="1" applyBorder="1" applyAlignment="1" applyProtection="1">
      <alignment horizontal="left" vertical="center"/>
      <protection locked="0"/>
    </xf>
    <xf numFmtId="38" fontId="22" fillId="0" borderId="11" xfId="5" applyFont="1" applyFill="1" applyBorder="1" applyAlignment="1" applyProtection="1">
      <alignment horizontal="center" vertical="center"/>
      <protection locked="0"/>
    </xf>
    <xf numFmtId="38" fontId="22" fillId="0" borderId="15" xfId="2" applyFont="1" applyFill="1" applyBorder="1" applyProtection="1">
      <alignment vertical="center"/>
      <protection locked="0"/>
    </xf>
    <xf numFmtId="38" fontId="22" fillId="0" borderId="11" xfId="5" applyFont="1" applyFill="1" applyBorder="1">
      <alignment vertical="center"/>
    </xf>
    <xf numFmtId="0" fontId="22" fillId="0" borderId="14" xfId="4" applyFont="1" applyBorder="1" applyAlignment="1" applyProtection="1">
      <alignment horizontal="center" vertical="center"/>
      <protection locked="0"/>
    </xf>
    <xf numFmtId="38" fontId="22" fillId="0" borderId="11" xfId="5" applyFont="1" applyFill="1" applyBorder="1" applyAlignment="1" applyProtection="1">
      <alignment horizontal="right" vertical="center" shrinkToFit="1"/>
      <protection locked="0"/>
    </xf>
    <xf numFmtId="38" fontId="22" fillId="0" borderId="74" xfId="5" applyFont="1" applyFill="1" applyBorder="1" applyAlignment="1" applyProtection="1">
      <alignment horizontal="right" vertical="center" shrinkToFit="1"/>
      <protection locked="0"/>
    </xf>
    <xf numFmtId="38" fontId="22" fillId="0" borderId="11" xfId="5" applyFont="1" applyFill="1" applyBorder="1" applyAlignment="1">
      <alignment horizontal="right" vertical="center" shrinkToFit="1"/>
    </xf>
    <xf numFmtId="38" fontId="22" fillId="0" borderId="11" xfId="5" applyFont="1" applyBorder="1" applyAlignment="1">
      <alignment horizontal="right" vertical="center" shrinkToFit="1"/>
    </xf>
    <xf numFmtId="38" fontId="22"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7" fillId="0" borderId="81" xfId="5" applyFont="1" applyBorder="1" applyAlignment="1">
      <alignment horizontal="right" vertical="center" shrinkToFit="1"/>
    </xf>
    <xf numFmtId="38" fontId="22" fillId="0" borderId="82" xfId="5" applyFont="1" applyBorder="1" applyAlignment="1">
      <alignment horizontal="right" vertical="center"/>
    </xf>
    <xf numFmtId="38" fontId="22" fillId="0" borderId="73" xfId="5" applyFont="1" applyBorder="1" applyAlignment="1">
      <alignment horizontal="right" vertical="center"/>
    </xf>
    <xf numFmtId="0" fontId="18" fillId="0" borderId="103" xfId="4" applyFont="1" applyBorder="1" applyAlignment="1">
      <alignment horizontal="center" vertical="center"/>
    </xf>
    <xf numFmtId="0" fontId="28" fillId="0" borderId="100" xfId="4" applyFont="1" applyBorder="1">
      <alignment vertical="center"/>
    </xf>
    <xf numFmtId="49" fontId="28" fillId="0" borderId="103" xfId="4" applyNumberFormat="1" applyFont="1" applyBorder="1">
      <alignment vertical="center"/>
    </xf>
    <xf numFmtId="0" fontId="27" fillId="0" borderId="103" xfId="4" applyFont="1" applyBorder="1" applyAlignment="1">
      <alignment horizontal="center" vertical="center"/>
    </xf>
    <xf numFmtId="0" fontId="27" fillId="0" borderId="109" xfId="4" applyFont="1" applyBorder="1">
      <alignment vertical="center"/>
    </xf>
    <xf numFmtId="38" fontId="27" fillId="0" borderId="100" xfId="5" applyFont="1" applyBorder="1">
      <alignment vertical="center"/>
    </xf>
    <xf numFmtId="0" fontId="27" fillId="0" borderId="102" xfId="4" applyFont="1" applyBorder="1">
      <alignment vertical="center"/>
    </xf>
    <xf numFmtId="38" fontId="27" fillId="0" borderId="103" xfId="5" applyFont="1" applyBorder="1" applyAlignment="1">
      <alignment horizontal="right" vertical="center" shrinkToFit="1"/>
    </xf>
    <xf numFmtId="38" fontId="27"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2" fillId="5" borderId="59" xfId="5" applyFont="1" applyFill="1" applyBorder="1" applyAlignment="1">
      <alignment horizontal="right" vertical="center"/>
    </xf>
    <xf numFmtId="3" fontId="24" fillId="0" borderId="1" xfId="1" applyNumberFormat="1" applyFont="1" applyBorder="1" applyAlignment="1" applyProtection="1">
      <alignment horizontal="right" vertical="center" wrapText="1"/>
      <protection locked="0"/>
    </xf>
    <xf numFmtId="0" fontId="23" fillId="0" borderId="0" xfId="13" applyFont="1">
      <alignment vertical="center"/>
    </xf>
    <xf numFmtId="0" fontId="34" fillId="0" borderId="0" xfId="13" applyFont="1" applyAlignment="1">
      <alignment vertical="center" wrapText="1"/>
    </xf>
    <xf numFmtId="0" fontId="33" fillId="0" borderId="0" xfId="13" applyFont="1" applyAlignment="1">
      <alignment vertical="center" wrapText="1"/>
    </xf>
    <xf numFmtId="0" fontId="32" fillId="0" borderId="0" xfId="13" applyFont="1" applyAlignment="1">
      <alignment horizontal="center" vertical="center"/>
    </xf>
    <xf numFmtId="0" fontId="32" fillId="0" borderId="0" xfId="13" applyFont="1" applyAlignment="1">
      <alignment horizontal="right" vertical="center"/>
    </xf>
    <xf numFmtId="0" fontId="39" fillId="0" borderId="0" xfId="13" applyFont="1" applyAlignment="1">
      <alignment vertical="center" wrapText="1"/>
    </xf>
    <xf numFmtId="0" fontId="35" fillId="0" borderId="0" xfId="13" applyFont="1" applyAlignment="1">
      <alignment vertical="center" wrapText="1"/>
    </xf>
    <xf numFmtId="0" fontId="35" fillId="0" borderId="0" xfId="13" applyFont="1" applyAlignment="1">
      <alignment horizontal="center" vertical="center"/>
    </xf>
    <xf numFmtId="0" fontId="39" fillId="0" borderId="0" xfId="13" applyFont="1" applyAlignment="1">
      <alignment horizontal="left" vertical="center"/>
    </xf>
    <xf numFmtId="38" fontId="41" fillId="0" borderId="112" xfId="14" applyFont="1" applyFill="1" applyBorder="1" applyAlignment="1">
      <alignment horizontal="right" vertical="center" wrapText="1"/>
    </xf>
    <xf numFmtId="0" fontId="41" fillId="0" borderId="76" xfId="13" applyFont="1" applyBorder="1" applyAlignment="1">
      <alignment horizontal="right" vertical="center" wrapText="1"/>
    </xf>
    <xf numFmtId="38" fontId="41" fillId="0" borderId="73" xfId="14" applyFont="1" applyFill="1" applyBorder="1" applyAlignment="1">
      <alignment horizontal="right" vertical="center" wrapText="1"/>
    </xf>
    <xf numFmtId="12" fontId="29" fillId="6" borderId="110" xfId="1" quotePrefix="1" applyNumberFormat="1" applyFont="1" applyFill="1" applyBorder="1" applyAlignment="1" applyProtection="1">
      <alignment vertical="center" wrapText="1"/>
      <protection locked="0"/>
    </xf>
    <xf numFmtId="0" fontId="39" fillId="0" borderId="73" xfId="13" applyFont="1" applyBorder="1" applyAlignment="1">
      <alignment horizontal="left" vertical="center" wrapText="1"/>
    </xf>
    <xf numFmtId="0" fontId="39" fillId="0" borderId="73" xfId="14" applyNumberFormat="1" applyFont="1" applyBorder="1" applyAlignment="1">
      <alignment horizontal="center" vertical="center"/>
    </xf>
    <xf numFmtId="38" fontId="39" fillId="0" borderId="73" xfId="14" applyFont="1" applyBorder="1" applyAlignment="1">
      <alignment horizontal="center" vertical="center"/>
    </xf>
    <xf numFmtId="38" fontId="38" fillId="0" borderId="113" xfId="14" applyFont="1" applyBorder="1" applyAlignment="1">
      <alignment horizontal="right" vertical="center"/>
    </xf>
    <xf numFmtId="38" fontId="41" fillId="0" borderId="114" xfId="14" applyFont="1" applyBorder="1" applyAlignment="1">
      <alignment vertical="center" wrapText="1"/>
    </xf>
    <xf numFmtId="0" fontId="41" fillId="0" borderId="68" xfId="13" applyFont="1" applyBorder="1" applyAlignment="1">
      <alignment horizontal="right" vertical="center" wrapText="1"/>
    </xf>
    <xf numFmtId="38" fontId="41" fillId="0" borderId="59" xfId="14" applyFont="1" applyBorder="1" applyAlignment="1">
      <alignment vertical="center" wrapText="1"/>
    </xf>
    <xf numFmtId="12" fontId="29" fillId="6" borderId="59" xfId="1" quotePrefix="1" applyNumberFormat="1" applyFont="1" applyFill="1" applyBorder="1" applyAlignment="1" applyProtection="1">
      <alignment vertical="center" wrapText="1"/>
      <protection locked="0"/>
    </xf>
    <xf numFmtId="0" fontId="39" fillId="0" borderId="59" xfId="13" applyFont="1" applyBorder="1" applyAlignment="1">
      <alignment horizontal="left" vertical="center" wrapText="1"/>
    </xf>
    <xf numFmtId="0" fontId="39" fillId="0" borderId="59" xfId="14" applyNumberFormat="1" applyFont="1" applyBorder="1" applyAlignment="1">
      <alignment horizontal="center" vertical="center"/>
    </xf>
    <xf numFmtId="38" fontId="39" fillId="0" borderId="59" xfId="14" applyFont="1" applyBorder="1" applyAlignment="1">
      <alignment horizontal="center" vertical="center"/>
    </xf>
    <xf numFmtId="38" fontId="38" fillId="0" borderId="115" xfId="14" applyFont="1" applyBorder="1" applyAlignment="1">
      <alignment horizontal="right" vertical="center"/>
    </xf>
    <xf numFmtId="0" fontId="37" fillId="0" borderId="0" xfId="13" applyFont="1">
      <alignment vertical="center"/>
    </xf>
    <xf numFmtId="38" fontId="40" fillId="0" borderId="114" xfId="14" applyFont="1" applyBorder="1" applyAlignment="1">
      <alignment vertical="center" wrapText="1"/>
    </xf>
    <xf numFmtId="38" fontId="40" fillId="0" borderId="59" xfId="14" applyFont="1" applyBorder="1" applyAlignment="1">
      <alignment vertical="center" wrapText="1"/>
    </xf>
    <xf numFmtId="12" fontId="13" fillId="6" borderId="59" xfId="1" quotePrefix="1" applyNumberFormat="1" applyFont="1" applyFill="1" applyBorder="1" applyAlignment="1" applyProtection="1">
      <alignment horizontal="left" vertical="center" wrapText="1"/>
      <protection locked="0"/>
    </xf>
    <xf numFmtId="38" fontId="41" fillId="0" borderId="114" xfId="14" applyFont="1" applyFill="1" applyBorder="1" applyAlignment="1">
      <alignment horizontal="right" vertical="center" wrapText="1"/>
    </xf>
    <xf numFmtId="38" fontId="41" fillId="0" borderId="59" xfId="14" applyFont="1" applyFill="1" applyBorder="1" applyAlignment="1">
      <alignment horizontal="right" vertical="center" wrapText="1"/>
    </xf>
    <xf numFmtId="38" fontId="40" fillId="0" borderId="59" xfId="14" applyFont="1" applyBorder="1" applyAlignment="1">
      <alignment horizontal="right" vertical="center" wrapText="1"/>
    </xf>
    <xf numFmtId="38" fontId="35" fillId="3" borderId="45" xfId="14" applyFont="1" applyFill="1" applyBorder="1" applyAlignment="1">
      <alignment horizontal="center" vertical="center" wrapText="1"/>
    </xf>
    <xf numFmtId="0" fontId="35" fillId="3" borderId="11" xfId="13" applyFont="1" applyFill="1" applyBorder="1" applyAlignment="1">
      <alignment horizontal="center" vertical="center" wrapText="1"/>
    </xf>
    <xf numFmtId="38" fontId="35" fillId="3" borderId="11" xfId="14" applyFont="1" applyFill="1" applyBorder="1" applyAlignment="1">
      <alignment horizontal="center" vertical="center" wrapText="1"/>
    </xf>
    <xf numFmtId="38" fontId="35" fillId="3" borderId="67" xfId="14" applyFont="1" applyFill="1" applyBorder="1" applyAlignment="1">
      <alignment horizontal="center" vertical="center"/>
    </xf>
    <xf numFmtId="0" fontId="36" fillId="0" borderId="0" xfId="13" applyFont="1" applyAlignment="1">
      <alignment horizontal="center" vertical="center"/>
    </xf>
    <xf numFmtId="0" fontId="31" fillId="0" borderId="0" xfId="13" applyFont="1" applyAlignment="1">
      <alignment horizontal="left" vertical="center" indent="2"/>
    </xf>
    <xf numFmtId="0" fontId="64" fillId="0" borderId="0" xfId="13" applyFont="1" applyAlignment="1">
      <alignment horizontal="left" vertical="center"/>
    </xf>
    <xf numFmtId="0" fontId="35" fillId="3" borderId="82" xfId="13" applyFont="1" applyFill="1" applyBorder="1" applyAlignment="1">
      <alignment horizontal="center" vertical="center" wrapText="1"/>
    </xf>
    <xf numFmtId="0" fontId="35" fillId="3" borderId="117" xfId="13"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38" fontId="32" fillId="3" borderId="29" xfId="14" applyFont="1" applyFill="1" applyBorder="1" applyAlignment="1">
      <alignment horizontal="center" vertical="center" wrapText="1"/>
    </xf>
    <xf numFmtId="38" fontId="32" fillId="3" borderId="30" xfId="14" applyFont="1" applyFill="1" applyBorder="1" applyAlignment="1">
      <alignment horizontal="center" vertical="center" wrapText="1"/>
    </xf>
    <xf numFmtId="38" fontId="32" fillId="3" borderId="116" xfId="14" applyFont="1" applyFill="1" applyBorder="1" applyAlignment="1">
      <alignment horizontal="center" vertical="center" wrapText="1"/>
    </xf>
    <xf numFmtId="38" fontId="35" fillId="3" borderId="59" xfId="14" applyFont="1" applyFill="1" applyBorder="1" applyAlignment="1">
      <alignment horizontal="center" vertical="center" wrapText="1"/>
    </xf>
    <xf numFmtId="38" fontId="35" fillId="3" borderId="114" xfId="14" applyFont="1" applyFill="1" applyBorder="1" applyAlignment="1">
      <alignment horizontal="center" vertical="center" wrapText="1"/>
    </xf>
    <xf numFmtId="38" fontId="35" fillId="3" borderId="118" xfId="14" applyFont="1" applyFill="1" applyBorder="1" applyAlignment="1">
      <alignment horizontal="center" vertical="center"/>
    </xf>
    <xf numFmtId="38" fontId="35" fillId="3" borderId="85" xfId="14" applyFont="1" applyFill="1" applyBorder="1" applyAlignment="1">
      <alignment horizontal="center" vertical="center"/>
    </xf>
    <xf numFmtId="38" fontId="35" fillId="3" borderId="15" xfId="14" applyFont="1" applyFill="1" applyBorder="1" applyAlignment="1">
      <alignment horizontal="center" vertical="center"/>
    </xf>
    <xf numFmtId="38" fontId="35" fillId="3" borderId="16" xfId="14" applyFont="1" applyFill="1" applyBorder="1" applyAlignment="1">
      <alignment horizontal="center" vertical="center"/>
    </xf>
    <xf numFmtId="0" fontId="7" fillId="0" borderId="105" xfId="1" applyFont="1" applyBorder="1" applyAlignment="1">
      <alignment horizontal="right" vertical="center" wrapText="1"/>
    </xf>
    <xf numFmtId="0" fontId="7" fillId="0" borderId="106" xfId="1" applyFont="1" applyBorder="1" applyAlignment="1">
      <alignment horizontal="right" vertical="center" wrapText="1"/>
    </xf>
    <xf numFmtId="12" fontId="10" fillId="6" borderId="107" xfId="1" quotePrefix="1" applyNumberFormat="1" applyFont="1" applyFill="1" applyBorder="1" applyAlignment="1" applyProtection="1">
      <alignment horizontal="center" vertical="center" wrapText="1"/>
      <protection locked="0"/>
    </xf>
    <xf numFmtId="12" fontId="10" fillId="6" borderId="44" xfId="1" quotePrefix="1" applyNumberFormat="1" applyFont="1" applyFill="1" applyBorder="1" applyAlignment="1" applyProtection="1">
      <alignment horizontal="center" vertical="center" wrapText="1"/>
      <protection locked="0"/>
    </xf>
    <xf numFmtId="12" fontId="13" fillId="2" borderId="0" xfId="1" quotePrefix="1" applyNumberFormat="1" applyFont="1" applyFill="1" applyAlignment="1" applyProtection="1">
      <alignment horizontal="left" vertical="top" wrapText="1"/>
      <protection locked="0"/>
    </xf>
    <xf numFmtId="12" fontId="10" fillId="6" borderId="8" xfId="1" quotePrefix="1" applyNumberFormat="1" applyFont="1" applyFill="1" applyBorder="1" applyAlignment="1" applyProtection="1">
      <alignment horizontal="center" vertical="center" wrapText="1"/>
      <protection locked="0"/>
    </xf>
    <xf numFmtId="0" fontId="10" fillId="2" borderId="0" xfId="1" applyFont="1" applyFill="1" applyAlignment="1">
      <alignment horizontal="center" vertical="center" wrapText="1"/>
    </xf>
    <xf numFmtId="0" fontId="46" fillId="2" borderId="0" xfId="1" applyFont="1" applyFill="1" applyAlignment="1">
      <alignment horizontal="center" vertical="center" wrapText="1"/>
    </xf>
    <xf numFmtId="0" fontId="10" fillId="2" borderId="8" xfId="1" applyFont="1" applyFill="1" applyBorder="1" applyAlignment="1" applyProtection="1">
      <alignment horizontal="right" vertical="center" wrapText="1"/>
      <protection locked="0"/>
    </xf>
    <xf numFmtId="0" fontId="10" fillId="6" borderId="8" xfId="1" applyFont="1" applyFill="1" applyBorder="1" applyAlignment="1" applyProtection="1">
      <alignment horizontal="left" vertical="center" wrapText="1"/>
      <protection locked="0"/>
    </xf>
    <xf numFmtId="0" fontId="7" fillId="0" borderId="53" xfId="1" applyFont="1" applyBorder="1" applyAlignment="1">
      <alignment horizontal="center" vertical="top" wrapText="1"/>
    </xf>
    <xf numFmtId="0" fontId="7" fillId="0" borderId="54" xfId="1" applyFont="1" applyBorder="1" applyAlignment="1">
      <alignment horizontal="center" vertical="top" wrapText="1"/>
    </xf>
    <xf numFmtId="0" fontId="7" fillId="0" borderId="55"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5" borderId="27" xfId="1" applyNumberFormat="1" applyFont="1" applyFill="1" applyBorder="1" applyAlignment="1">
      <alignment horizontal="right" vertical="center" wrapText="1" indent="1"/>
    </xf>
    <xf numFmtId="3" fontId="24" fillId="5" borderId="28" xfId="1" applyNumberFormat="1" applyFont="1" applyFill="1" applyBorder="1" applyAlignment="1">
      <alignment horizontal="right" vertical="center" wrapText="1" indent="1"/>
    </xf>
    <xf numFmtId="3" fontId="24" fillId="5" borderId="97" xfId="1" applyNumberFormat="1" applyFont="1" applyFill="1" applyBorder="1" applyAlignment="1">
      <alignment horizontal="right" vertical="center" wrapText="1" indent="1"/>
    </xf>
    <xf numFmtId="3" fontId="24" fillId="5" borderId="21" xfId="1" applyNumberFormat="1" applyFont="1" applyFill="1" applyBorder="1" applyAlignment="1">
      <alignment horizontal="right" vertical="center" wrapText="1" indent="1"/>
    </xf>
    <xf numFmtId="3" fontId="24" fillId="5" borderId="69" xfId="1" applyNumberFormat="1" applyFont="1" applyFill="1" applyBorder="1" applyAlignment="1">
      <alignment horizontal="right" vertical="center" wrapText="1" indent="1"/>
    </xf>
    <xf numFmtId="3" fontId="24" fillId="5" borderId="70" xfId="1" applyNumberFormat="1" applyFont="1" applyFill="1" applyBorder="1" applyAlignment="1">
      <alignment horizontal="right" vertical="center" wrapText="1" indent="1"/>
    </xf>
    <xf numFmtId="3" fontId="24" fillId="5" borderId="71" xfId="1" applyNumberFormat="1" applyFont="1" applyFill="1" applyBorder="1" applyAlignment="1">
      <alignment horizontal="right" vertical="center" wrapText="1" indent="1"/>
    </xf>
    <xf numFmtId="0" fontId="7" fillId="0" borderId="19" xfId="1" applyFont="1" applyBorder="1" applyAlignment="1">
      <alignment horizontal="left" vertical="center"/>
    </xf>
    <xf numFmtId="0" fontId="7" fillId="0" borderId="20" xfId="1" applyFont="1" applyBorder="1" applyAlignment="1">
      <alignment horizontal="left" vertical="center"/>
    </xf>
    <xf numFmtId="0" fontId="7" fillId="0" borderId="63" xfId="1" applyFont="1" applyBorder="1" applyAlignment="1">
      <alignment horizontal="left" vertical="center"/>
    </xf>
    <xf numFmtId="0" fontId="7" fillId="0" borderId="64" xfId="1" applyFont="1" applyBorder="1" applyAlignment="1">
      <alignment horizontal="left" vertical="center"/>
    </xf>
    <xf numFmtId="0" fontId="7" fillId="0" borderId="0" xfId="1" applyFont="1" applyAlignment="1">
      <alignment horizontal="left" vertical="center"/>
    </xf>
    <xf numFmtId="0" fontId="7" fillId="0" borderId="65" xfId="1" applyFont="1" applyBorder="1" applyAlignment="1">
      <alignment horizontal="left" vertical="center"/>
    </xf>
    <xf numFmtId="0" fontId="7" fillId="0" borderId="66" xfId="1" applyFont="1" applyBorder="1" applyAlignment="1">
      <alignment horizontal="left" vertical="center"/>
    </xf>
    <xf numFmtId="0" fontId="7" fillId="0" borderId="46" xfId="1" applyFont="1" applyBorder="1" applyAlignment="1">
      <alignment horizontal="left" vertical="center"/>
    </xf>
    <xf numFmtId="0" fontId="7" fillId="0" borderId="52" xfId="1" applyFont="1" applyBorder="1" applyAlignment="1">
      <alignment horizontal="left"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5" fillId="0" borderId="57" xfId="1" applyFont="1" applyBorder="1" applyAlignment="1">
      <alignment horizontal="center" vertical="center" shrinkToFit="1"/>
    </xf>
    <xf numFmtId="0" fontId="5" fillId="0" borderId="28" xfId="1" applyFont="1" applyBorder="1" applyAlignment="1">
      <alignment horizontal="center" vertical="center" shrinkToFit="1"/>
    </xf>
    <xf numFmtId="0" fontId="7" fillId="0" borderId="48"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3" fontId="24" fillId="0" borderId="27" xfId="1" applyNumberFormat="1" applyFont="1" applyBorder="1" applyAlignment="1">
      <alignment horizontal="right" vertical="center" wrapText="1" indent="1"/>
    </xf>
    <xf numFmtId="3" fontId="24" fillId="0" borderId="28"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3" fontId="24" fillId="0" borderId="47" xfId="1" applyNumberFormat="1" applyFont="1" applyBorder="1" applyAlignment="1">
      <alignment horizontal="right" vertical="center" wrapText="1" indent="1"/>
    </xf>
    <xf numFmtId="0" fontId="7" fillId="0" borderId="88" xfId="1" applyFont="1" applyBorder="1" applyAlignment="1">
      <alignment horizontal="left" vertical="top" wrapText="1"/>
    </xf>
    <xf numFmtId="0" fontId="7" fillId="0" borderId="38" xfId="1" applyFont="1" applyBorder="1" applyAlignment="1">
      <alignment horizontal="left" vertical="top" wrapText="1"/>
    </xf>
    <xf numFmtId="0" fontId="7" fillId="0" borderId="31" xfId="1" applyFont="1" applyBorder="1" applyAlignment="1">
      <alignment horizontal="left" vertical="top" wrapText="1"/>
    </xf>
    <xf numFmtId="3" fontId="24" fillId="0" borderId="39" xfId="1" applyNumberFormat="1" applyFont="1" applyBorder="1" applyAlignment="1">
      <alignment horizontal="right" vertical="center" wrapText="1"/>
    </xf>
    <xf numFmtId="0" fontId="24" fillId="0" borderId="40" xfId="1" applyFont="1" applyBorder="1" applyAlignment="1">
      <alignment horizontal="right" vertical="center" wrapText="1"/>
    </xf>
    <xf numFmtId="0" fontId="24" fillId="0" borderId="41" xfId="1" applyFont="1" applyBorder="1" applyAlignment="1">
      <alignment horizontal="right" vertical="center" wrapText="1"/>
    </xf>
    <xf numFmtId="0" fontId="7" fillId="0" borderId="23" xfId="1" applyFont="1" applyBorder="1" applyAlignment="1">
      <alignment horizontal="left" vertical="top" wrapText="1"/>
    </xf>
    <xf numFmtId="0" fontId="7" fillId="0" borderId="26"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4" xfId="1" applyFont="1" applyBorder="1" applyAlignment="1">
      <alignment horizontal="left" vertical="top" wrapText="1"/>
    </xf>
    <xf numFmtId="0" fontId="46"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10" fillId="6" borderId="8" xfId="1" quotePrefix="1" applyNumberFormat="1" applyFont="1" applyFill="1" applyBorder="1" applyAlignment="1" applyProtection="1">
      <alignment horizontal="center" vertical="center" shrinkToFit="1"/>
      <protection locked="0"/>
    </xf>
    <xf numFmtId="0" fontId="13" fillId="2" borderId="85" xfId="1" applyFont="1" applyFill="1" applyBorder="1" applyAlignment="1" applyProtection="1">
      <alignment horizontal="left" vertical="top" wrapText="1"/>
      <protection locked="0"/>
    </xf>
    <xf numFmtId="0" fontId="13" fillId="0" borderId="8" xfId="1" applyFont="1" applyBorder="1" applyAlignment="1" applyProtection="1">
      <alignment horizontal="left" vertical="center" wrapText="1"/>
      <protection locked="0"/>
    </xf>
    <xf numFmtId="0" fontId="7" fillId="0" borderId="42" xfId="1" applyFont="1" applyBorder="1" applyAlignment="1">
      <alignment horizontal="left" vertical="center" wrapText="1" indent="1"/>
    </xf>
    <xf numFmtId="0" fontId="7" fillId="0" borderId="43" xfId="1" applyFont="1" applyBorder="1" applyAlignment="1">
      <alignment horizontal="left" vertical="center" wrapText="1" indent="1"/>
    </xf>
    <xf numFmtId="0" fontId="7" fillId="0" borderId="56" xfId="1" applyFont="1" applyBorder="1" applyAlignment="1">
      <alignment horizontal="left" vertical="center" wrapText="1" indent="1"/>
    </xf>
    <xf numFmtId="0" fontId="7" fillId="0" borderId="11" xfId="1" applyFont="1" applyBorder="1" applyAlignment="1">
      <alignment horizontal="center" vertical="center"/>
    </xf>
    <xf numFmtId="0" fontId="7" fillId="0" borderId="45" xfId="1" applyFont="1" applyBorder="1" applyAlignment="1">
      <alignment horizontal="center" vertical="center"/>
    </xf>
    <xf numFmtId="0" fontId="7" fillId="0" borderId="58"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1" xfId="1" applyFont="1" applyBorder="1" applyAlignment="1">
      <alignment horizontal="center" vertical="center" wrapText="1"/>
    </xf>
    <xf numFmtId="0" fontId="9" fillId="0" borderId="42"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44" xfId="1" applyFont="1" applyBorder="1" applyAlignment="1">
      <alignment horizontal="center" vertical="center" wrapText="1"/>
    </xf>
    <xf numFmtId="0" fontId="44" fillId="0" borderId="0" xfId="1" applyFont="1" applyAlignment="1">
      <alignment horizontal="left" vertical="top" wrapText="1"/>
    </xf>
    <xf numFmtId="0" fontId="9" fillId="2" borderId="8" xfId="1" applyFont="1" applyFill="1" applyBorder="1" applyAlignment="1" applyProtection="1">
      <alignment horizontal="left" vertical="center" wrapText="1"/>
      <protection locked="0"/>
    </xf>
    <xf numFmtId="0" fontId="5" fillId="0" borderId="24" xfId="1" applyFont="1" applyBorder="1" applyAlignment="1">
      <alignment horizontal="center" vertical="center" shrinkToFit="1"/>
    </xf>
    <xf numFmtId="0" fontId="5" fillId="0" borderId="21" xfId="1" applyFont="1" applyBorder="1" applyAlignment="1">
      <alignment horizontal="center" vertical="center" shrinkToFi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3" fontId="24" fillId="0" borderId="35" xfId="1" applyNumberFormat="1" applyFont="1" applyBorder="1" applyAlignment="1">
      <alignment horizontal="right" vertical="center" wrapText="1"/>
    </xf>
    <xf numFmtId="0" fontId="24" fillId="0" borderId="36" xfId="1" applyFont="1" applyBorder="1" applyAlignment="1">
      <alignment horizontal="right" vertical="center" wrapText="1"/>
    </xf>
    <xf numFmtId="0" fontId="24" fillId="0" borderId="37" xfId="1" applyFont="1" applyBorder="1" applyAlignment="1">
      <alignment horizontal="right" vertical="center" wrapText="1"/>
    </xf>
    <xf numFmtId="0" fontId="10" fillId="2" borderId="8" xfId="1" applyFont="1" applyFill="1" applyBorder="1" applyAlignment="1" applyProtection="1">
      <alignment horizontal="left" vertical="center" wrapText="1" shrinkToFit="1"/>
      <protection locked="0"/>
    </xf>
    <xf numFmtId="0" fontId="10" fillId="2" borderId="8" xfId="1" applyFont="1" applyFill="1" applyBorder="1" applyAlignment="1" applyProtection="1">
      <alignment horizontal="left" vertical="center" shrinkToFit="1"/>
      <protection locked="0"/>
    </xf>
    <xf numFmtId="3" fontId="49" fillId="0" borderId="93" xfId="1" applyNumberFormat="1" applyFont="1" applyBorder="1" applyAlignment="1">
      <alignment horizontal="left" vertical="top" wrapText="1"/>
    </xf>
    <xf numFmtId="3" fontId="49" fillId="0" borderId="94" xfId="1" applyNumberFormat="1" applyFont="1" applyBorder="1" applyAlignment="1">
      <alignment horizontal="left" vertical="top" wrapText="1"/>
    </xf>
    <xf numFmtId="3" fontId="50" fillId="6" borderId="1" xfId="1" applyNumberFormat="1" applyFont="1" applyFill="1" applyBorder="1" applyAlignment="1" applyProtection="1">
      <alignment horizontal="right" vertical="center" wrapText="1"/>
      <protection locked="0"/>
    </xf>
    <xf numFmtId="3" fontId="50" fillId="6" borderId="9" xfId="1" applyNumberFormat="1" applyFont="1" applyFill="1" applyBorder="1" applyAlignment="1" applyProtection="1">
      <alignment horizontal="right" vertical="center" wrapText="1"/>
      <protection locked="0"/>
    </xf>
    <xf numFmtId="0" fontId="49" fillId="0" borderId="92" xfId="1" applyFont="1" applyBorder="1" applyAlignment="1">
      <alignment horizontal="left" vertical="top" wrapText="1"/>
    </xf>
    <xf numFmtId="0" fontId="49" fillId="0" borderId="93" xfId="1" applyFont="1" applyBorder="1" applyAlignment="1" applyProtection="1">
      <alignment horizontal="left" vertical="top" wrapText="1"/>
      <protection locked="0"/>
    </xf>
    <xf numFmtId="0" fontId="49" fillId="0" borderId="92" xfId="1" applyFont="1" applyBorder="1" applyAlignment="1" applyProtection="1">
      <alignment horizontal="left" vertical="top" wrapText="1"/>
      <protection locked="0"/>
    </xf>
    <xf numFmtId="3" fontId="49" fillId="0" borderId="99" xfId="1" applyNumberFormat="1" applyFont="1" applyBorder="1" applyAlignment="1">
      <alignment horizontal="left" vertical="top" wrapText="1"/>
    </xf>
    <xf numFmtId="0" fontId="5" fillId="0" borderId="0" xfId="1" applyFont="1" applyAlignment="1">
      <alignment horizontal="left" wrapText="1"/>
    </xf>
    <xf numFmtId="0" fontId="49" fillId="0" borderId="42" xfId="1" applyFont="1" applyBorder="1" applyAlignment="1">
      <alignment horizontal="left" vertical="center" wrapText="1" indent="1"/>
    </xf>
    <xf numFmtId="0" fontId="49" fillId="0" borderId="43" xfId="1" applyFont="1" applyBorder="1" applyAlignment="1">
      <alignment horizontal="left" vertical="center" wrapText="1" indent="1"/>
    </xf>
    <xf numFmtId="0" fontId="49" fillId="0" borderId="56" xfId="1" applyFont="1" applyBorder="1" applyAlignment="1">
      <alignment horizontal="left" vertical="center" wrapText="1" indent="1"/>
    </xf>
    <xf numFmtId="0" fontId="7" fillId="0" borderId="96" xfId="1" applyFont="1" applyBorder="1" applyAlignment="1">
      <alignment horizontal="center" vertical="center" wrapText="1"/>
    </xf>
    <xf numFmtId="0" fontId="7" fillId="0" borderId="95" xfId="1" applyFont="1" applyBorder="1" applyAlignment="1">
      <alignment horizontal="center" vertical="center" wrapText="1"/>
    </xf>
    <xf numFmtId="0" fontId="49" fillId="0" borderId="93" xfId="1" applyFont="1" applyBorder="1" applyAlignment="1">
      <alignment horizontal="left" vertical="top" wrapText="1"/>
    </xf>
    <xf numFmtId="0" fontId="49" fillId="0" borderId="91" xfId="1" applyFont="1" applyBorder="1" applyAlignment="1">
      <alignment horizontal="left" vertical="top" wrapText="1"/>
    </xf>
    <xf numFmtId="3" fontId="24" fillId="6" borderId="1" xfId="1" applyNumberFormat="1" applyFont="1" applyFill="1" applyBorder="1" applyAlignment="1" applyProtection="1">
      <alignment horizontal="center" vertical="center" wrapText="1"/>
      <protection locked="0"/>
    </xf>
    <xf numFmtId="3" fontId="24" fillId="6" borderId="17" xfId="1" applyNumberFormat="1" applyFont="1" applyFill="1" applyBorder="1" applyAlignment="1" applyProtection="1">
      <alignment horizontal="center" vertical="center" wrapText="1"/>
      <protection locked="0"/>
    </xf>
    <xf numFmtId="38" fontId="0" fillId="0" borderId="59" xfId="5" applyFont="1" applyBorder="1" applyAlignment="1">
      <alignment horizontal="left" vertical="center" shrinkToFit="1"/>
    </xf>
    <xf numFmtId="0" fontId="42" fillId="3" borderId="60" xfId="4" applyFont="1" applyFill="1" applyBorder="1" applyAlignment="1">
      <alignment horizontal="center" vertical="center"/>
    </xf>
    <xf numFmtId="0" fontId="42" fillId="3" borderId="61" xfId="4" applyFont="1" applyFill="1" applyBorder="1" applyAlignment="1">
      <alignment horizontal="center" vertical="center"/>
    </xf>
    <xf numFmtId="0" fontId="42" fillId="3" borderId="62" xfId="4" applyFont="1" applyFill="1" applyBorder="1" applyAlignment="1">
      <alignment horizontal="center" vertical="center"/>
    </xf>
    <xf numFmtId="0" fontId="42" fillId="3" borderId="60" xfId="5" applyNumberFormat="1" applyFont="1" applyFill="1" applyBorder="1" applyAlignment="1">
      <alignment horizontal="center" vertical="center" shrinkToFit="1"/>
    </xf>
    <xf numFmtId="0" fontId="42" fillId="3" borderId="61" xfId="5" applyNumberFormat="1" applyFont="1" applyFill="1" applyBorder="1" applyAlignment="1">
      <alignment horizontal="center" vertical="center" shrinkToFit="1"/>
    </xf>
    <xf numFmtId="0" fontId="42" fillId="3" borderId="62" xfId="5" applyNumberFormat="1" applyFont="1" applyFill="1" applyBorder="1" applyAlignment="1">
      <alignment horizontal="center" vertical="center" shrinkToFit="1"/>
    </xf>
    <xf numFmtId="0" fontId="20" fillId="3" borderId="12" xfId="5" applyNumberFormat="1" applyFont="1" applyFill="1" applyBorder="1" applyAlignment="1">
      <alignment horizontal="center" vertical="center" wrapText="1" shrinkToFit="1"/>
    </xf>
    <xf numFmtId="0" fontId="20" fillId="3" borderId="67" xfId="5" applyNumberFormat="1" applyFont="1" applyFill="1" applyBorder="1" applyAlignment="1">
      <alignment horizontal="center" vertical="center" wrapText="1" shrinkToFit="1"/>
    </xf>
    <xf numFmtId="0" fontId="20" fillId="3" borderId="11" xfId="5" applyNumberFormat="1" applyFont="1" applyFill="1" applyBorder="1" applyAlignment="1">
      <alignment horizontal="center" vertical="center" wrapText="1" shrinkToFit="1"/>
    </xf>
    <xf numFmtId="0" fontId="20" fillId="3" borderId="12" xfId="5" applyNumberFormat="1" applyFont="1" applyFill="1" applyBorder="1" applyAlignment="1">
      <alignment horizontal="center" vertical="center" wrapText="1"/>
    </xf>
    <xf numFmtId="0" fontId="20" fillId="3" borderId="67" xfId="5" applyNumberFormat="1" applyFont="1" applyFill="1" applyBorder="1" applyAlignment="1">
      <alignment horizontal="center" vertical="center" wrapText="1"/>
    </xf>
    <xf numFmtId="0" fontId="20" fillId="3" borderId="11" xfId="5" applyNumberFormat="1" applyFont="1" applyFill="1" applyBorder="1" applyAlignment="1">
      <alignment horizontal="center" vertical="center" wrapText="1"/>
    </xf>
    <xf numFmtId="0" fontId="42" fillId="3" borderId="12" xfId="4" applyFont="1" applyFill="1" applyBorder="1" applyAlignment="1">
      <alignment horizontal="center" vertical="center"/>
    </xf>
    <xf numFmtId="0" fontId="42" fillId="3" borderId="67" xfId="4" applyFont="1" applyFill="1" applyBorder="1" applyAlignment="1">
      <alignment horizontal="center" vertical="center"/>
    </xf>
    <xf numFmtId="0" fontId="42" fillId="3" borderId="11" xfId="4" applyFont="1" applyFill="1" applyBorder="1" applyAlignment="1">
      <alignment horizontal="center" vertical="center"/>
    </xf>
    <xf numFmtId="0" fontId="11" fillId="3" borderId="1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shrinkToFit="1"/>
    </xf>
    <xf numFmtId="0" fontId="11" fillId="3" borderId="12" xfId="5" applyNumberFormat="1" applyFont="1" applyFill="1" applyBorder="1" applyAlignment="1">
      <alignment horizontal="center" vertical="center" wrapText="1" shrinkToFit="1"/>
    </xf>
    <xf numFmtId="0" fontId="11" fillId="3" borderId="67" xfId="5" applyNumberFormat="1" applyFont="1" applyFill="1" applyBorder="1" applyAlignment="1">
      <alignment horizontal="center" vertical="center" wrapText="1" shrinkToFit="1"/>
    </xf>
    <xf numFmtId="0" fontId="11" fillId="3" borderId="11" xfId="5" applyNumberFormat="1" applyFont="1" applyFill="1" applyBorder="1" applyAlignment="1">
      <alignment horizontal="center" vertical="center" wrapText="1" shrinkToFit="1"/>
    </xf>
    <xf numFmtId="0" fontId="11" fillId="3" borderId="12" xfId="4" applyFont="1" applyFill="1" applyBorder="1" applyAlignment="1">
      <alignment horizontal="center" vertical="center" wrapText="1"/>
    </xf>
    <xf numFmtId="0" fontId="11" fillId="3" borderId="11" xfId="4" applyFont="1" applyFill="1" applyBorder="1" applyAlignment="1">
      <alignment horizontal="center" vertical="center"/>
    </xf>
    <xf numFmtId="0" fontId="11" fillId="3" borderId="11" xfId="4" applyFont="1" applyFill="1" applyBorder="1" applyAlignment="1">
      <alignment horizontal="center" vertical="center" wrapText="1"/>
    </xf>
    <xf numFmtId="0" fontId="18" fillId="0" borderId="81"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13" xfId="4" applyFont="1" applyBorder="1" applyAlignment="1">
      <alignment horizontal="center" vertical="center" wrapText="1"/>
    </xf>
    <xf numFmtId="0" fontId="43" fillId="0" borderId="59" xfId="4" applyFont="1" applyBorder="1" applyAlignment="1">
      <alignment horizontal="center" vertical="center" wrapText="1"/>
    </xf>
    <xf numFmtId="0" fontId="43" fillId="0" borderId="59" xfId="4" applyFont="1" applyBorder="1" applyAlignment="1">
      <alignment horizontal="center" vertical="center"/>
    </xf>
    <xf numFmtId="0" fontId="11" fillId="3" borderId="12" xfId="5" applyNumberFormat="1" applyFont="1" applyFill="1" applyBorder="1" applyAlignment="1">
      <alignment horizontal="center" vertical="center" wrapText="1"/>
    </xf>
    <xf numFmtId="0" fontId="11" fillId="3" borderId="67" xfId="5" applyNumberFormat="1" applyFont="1" applyFill="1" applyBorder="1" applyAlignment="1">
      <alignment horizontal="center" vertical="center" wrapText="1"/>
    </xf>
    <xf numFmtId="0" fontId="11" fillId="3" borderId="60" xfId="4" applyFont="1" applyFill="1" applyBorder="1" applyAlignment="1">
      <alignment horizontal="center" vertical="center"/>
    </xf>
    <xf numFmtId="0" fontId="11" fillId="3" borderId="61" xfId="4" applyFont="1" applyFill="1" applyBorder="1" applyAlignment="1">
      <alignment horizontal="center" vertical="center"/>
    </xf>
    <xf numFmtId="0" fontId="11" fillId="3" borderId="62" xfId="4" applyFont="1" applyFill="1" applyBorder="1" applyAlignment="1">
      <alignment horizontal="center" vertical="center"/>
    </xf>
    <xf numFmtId="0" fontId="11" fillId="3" borderId="60" xfId="5" applyNumberFormat="1" applyFont="1" applyFill="1" applyBorder="1" applyAlignment="1">
      <alignment horizontal="center" vertical="center" shrinkToFit="1"/>
    </xf>
    <xf numFmtId="0" fontId="11" fillId="3" borderId="61" xfId="5" applyNumberFormat="1" applyFont="1" applyFill="1" applyBorder="1" applyAlignment="1">
      <alignment horizontal="center" vertical="center" shrinkToFit="1"/>
    </xf>
    <xf numFmtId="0" fontId="11" fillId="3" borderId="6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67" xfId="4" applyFont="1" applyFill="1" applyBorder="1" applyAlignment="1">
      <alignment horizontal="center" vertical="center"/>
    </xf>
    <xf numFmtId="0" fontId="25" fillId="0" borderId="59" xfId="4" applyFont="1" applyBorder="1" applyAlignment="1">
      <alignment horizontal="center" vertical="center" wrapText="1"/>
    </xf>
    <xf numFmtId="0" fontId="25"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D32FD718-4259-4E68-BEE7-D1924645ABE6}"/>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7AA91250-21D4-4371-B737-64BD5D448FC3}"/>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file:///C:\%23R5&#35036;&#21161;&#20107;&#26989;&#65288;&#22320;&#22495;&#12524;&#12472;&#12522;&#12456;&#12531;&#12473;&#65289;\&#9733;&#9733;&#20844;&#21215;&#35201;&#38936;&#12539;&#20132;&#20184;&#35215;&#23450;&#12539;QA&#12539;&#20107;&#26989;&#27010;&#35201;\&#20132;&#20184;&#30003;&#35531;R5&#12540;1&#21495;&#20107;&#26989;&#22320;&#22495;&#12524;&#12472;&#26360;&#39006;&#19968;&#24335;\old\&#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row r="4">
          <cell r="C4"/>
        </row>
      </sheetData>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6368-C7F8-4062-89B7-AF8C1E5AF20B}">
  <sheetPr>
    <pageSetUpPr fitToPage="1"/>
  </sheetPr>
  <dimension ref="A1:L343"/>
  <sheetViews>
    <sheetView showGridLines="0" view="pageBreakPreview" zoomScale="85" zoomScaleNormal="85" zoomScaleSheetLayoutView="85" workbookViewId="0">
      <selection activeCell="D21" sqref="D21"/>
    </sheetView>
  </sheetViews>
  <sheetFormatPr defaultColWidth="10.28515625" defaultRowHeight="18.75"/>
  <cols>
    <col min="1" max="1" width="7" style="241" customWidth="1"/>
    <col min="2" max="3" width="14.85546875" style="240" customWidth="1"/>
    <col min="4" max="4" width="49" style="239" customWidth="1"/>
    <col min="5" max="5" width="20.28515625" style="239" bestFit="1" customWidth="1"/>
    <col min="6" max="11" width="19" style="238" customWidth="1"/>
    <col min="12" max="16384" width="10.28515625" style="237"/>
  </cols>
  <sheetData>
    <row r="1" spans="1:12" ht="46.5" customHeight="1">
      <c r="A1" s="275" t="s">
        <v>160</v>
      </c>
      <c r="L1" s="240"/>
    </row>
    <row r="2" spans="1:12" ht="35.25" customHeight="1" thickBot="1">
      <c r="A2" s="274" t="s">
        <v>159</v>
      </c>
      <c r="K2" s="237"/>
      <c r="L2" s="240"/>
    </row>
    <row r="3" spans="1:12" s="240" customFormat="1" ht="31.5" customHeight="1">
      <c r="A3" s="280" t="s">
        <v>87</v>
      </c>
      <c r="B3" s="285" t="s">
        <v>89</v>
      </c>
      <c r="C3" s="286"/>
      <c r="D3" s="286"/>
      <c r="E3" s="276" t="s">
        <v>158</v>
      </c>
      <c r="F3" s="276"/>
      <c r="G3" s="276"/>
      <c r="H3" s="276"/>
      <c r="I3" s="276"/>
      <c r="J3" s="276"/>
      <c r="K3" s="277"/>
    </row>
    <row r="4" spans="1:12" s="273" customFormat="1" ht="40.5" customHeight="1">
      <c r="A4" s="281"/>
      <c r="B4" s="287"/>
      <c r="C4" s="288"/>
      <c r="D4" s="288"/>
      <c r="E4" s="278" t="s">
        <v>142</v>
      </c>
      <c r="F4" s="283" t="s">
        <v>86</v>
      </c>
      <c r="G4" s="283"/>
      <c r="H4" s="283" t="s">
        <v>91</v>
      </c>
      <c r="I4" s="283"/>
      <c r="J4" s="283" t="s">
        <v>92</v>
      </c>
      <c r="K4" s="284"/>
    </row>
    <row r="5" spans="1:12" s="240" customFormat="1" ht="32.25" customHeight="1">
      <c r="A5" s="282"/>
      <c r="B5" s="272" t="s">
        <v>82</v>
      </c>
      <c r="C5" s="272" t="s">
        <v>88</v>
      </c>
      <c r="D5" s="270" t="s">
        <v>90</v>
      </c>
      <c r="E5" s="279"/>
      <c r="F5" s="270" t="s">
        <v>83</v>
      </c>
      <c r="G5" s="271" t="s">
        <v>84</v>
      </c>
      <c r="H5" s="270" t="s">
        <v>83</v>
      </c>
      <c r="I5" s="271" t="s">
        <v>84</v>
      </c>
      <c r="J5" s="270" t="s">
        <v>83</v>
      </c>
      <c r="K5" s="269" t="s">
        <v>84</v>
      </c>
    </row>
    <row r="6" spans="1:12" s="262" customFormat="1" ht="25.5">
      <c r="A6" s="261">
        <v>1</v>
      </c>
      <c r="B6" s="260"/>
      <c r="C6" s="259"/>
      <c r="D6" s="258"/>
      <c r="E6" s="265"/>
      <c r="F6" s="268">
        <f>SUM(G6:G11)</f>
        <v>0</v>
      </c>
      <c r="G6" s="264"/>
      <c r="H6" s="268">
        <f>SUM(I6:I11)</f>
        <v>0</v>
      </c>
      <c r="I6" s="264"/>
      <c r="J6" s="268">
        <f>SUM(K6:K11)</f>
        <v>0</v>
      </c>
      <c r="K6" s="263"/>
    </row>
    <row r="7" spans="1:12" ht="25.5">
      <c r="A7" s="261">
        <v>2</v>
      </c>
      <c r="B7" s="260"/>
      <c r="C7" s="259"/>
      <c r="D7" s="258"/>
      <c r="E7" s="265"/>
      <c r="F7" s="255"/>
      <c r="G7" s="256"/>
      <c r="H7" s="255"/>
      <c r="I7" s="256"/>
      <c r="J7" s="255"/>
      <c r="K7" s="254"/>
    </row>
    <row r="8" spans="1:12" ht="25.5">
      <c r="A8" s="261">
        <v>3</v>
      </c>
      <c r="B8" s="260"/>
      <c r="C8" s="259"/>
      <c r="D8" s="258"/>
      <c r="E8" s="265"/>
      <c r="F8" s="255"/>
      <c r="G8" s="267"/>
      <c r="H8" s="255"/>
      <c r="I8" s="267"/>
      <c r="J8" s="255"/>
      <c r="K8" s="266"/>
    </row>
    <row r="9" spans="1:12" s="262" customFormat="1" ht="25.5">
      <c r="A9" s="261">
        <v>4</v>
      </c>
      <c r="B9" s="260"/>
      <c r="C9" s="259"/>
      <c r="D9" s="258"/>
      <c r="E9" s="265"/>
      <c r="F9" s="255"/>
      <c r="G9" s="264"/>
      <c r="H9" s="255"/>
      <c r="I9" s="264"/>
      <c r="J9" s="255"/>
      <c r="K9" s="263"/>
    </row>
    <row r="10" spans="1:12" ht="25.5">
      <c r="A10" s="261">
        <v>5</v>
      </c>
      <c r="B10" s="260"/>
      <c r="C10" s="259"/>
      <c r="D10" s="258"/>
      <c r="E10" s="257"/>
      <c r="F10" s="255"/>
      <c r="G10" s="256"/>
      <c r="H10" s="255"/>
      <c r="I10" s="256"/>
      <c r="J10" s="255"/>
      <c r="K10" s="254"/>
    </row>
    <row r="11" spans="1:12" ht="26.25" thickBot="1">
      <c r="A11" s="253">
        <v>6</v>
      </c>
      <c r="B11" s="252"/>
      <c r="C11" s="251"/>
      <c r="D11" s="250"/>
      <c r="E11" s="249"/>
      <c r="F11" s="247"/>
      <c r="G11" s="248"/>
      <c r="H11" s="247"/>
      <c r="I11" s="248"/>
      <c r="J11" s="247"/>
      <c r="K11" s="246"/>
    </row>
    <row r="12" spans="1:12" ht="37.5" customHeight="1">
      <c r="A12" s="245" t="s">
        <v>85</v>
      </c>
      <c r="B12" s="244"/>
      <c r="C12" s="244"/>
      <c r="D12" s="243"/>
      <c r="E12" s="243"/>
      <c r="F12" s="242"/>
      <c r="G12" s="242"/>
      <c r="H12" s="242"/>
      <c r="I12" s="242"/>
      <c r="J12" s="242"/>
      <c r="K12" s="242"/>
    </row>
    <row r="17" spans="3:3" ht="25.5">
      <c r="C17" s="240" ph="1"/>
    </row>
    <row r="18" spans="3:3" ht="25.5">
      <c r="C18" s="240" ph="1"/>
    </row>
    <row r="19" spans="3:3" ht="25.5">
      <c r="C19" s="240" ph="1"/>
    </row>
    <row r="20" spans="3:3" ht="25.5">
      <c r="C20" s="240" ph="1"/>
    </row>
    <row r="21" spans="3:3" ht="25.5">
      <c r="C21" s="240" ph="1"/>
    </row>
    <row r="22" spans="3:3" ht="25.5">
      <c r="C22" s="240" ph="1"/>
    </row>
    <row r="23" spans="3:3" ht="25.5">
      <c r="C23" s="240" ph="1"/>
    </row>
    <row r="24" spans="3:3" ht="25.5">
      <c r="C24" s="240" ph="1"/>
    </row>
    <row r="25" spans="3:3" ht="25.5">
      <c r="C25" s="240" ph="1"/>
    </row>
    <row r="26" spans="3:3" ht="25.5">
      <c r="C26" s="240" ph="1"/>
    </row>
    <row r="27" spans="3:3" ht="25.5">
      <c r="C27" s="240" ph="1"/>
    </row>
    <row r="28" spans="3:3" ht="25.5">
      <c r="C28" s="240" ph="1"/>
    </row>
    <row r="30" spans="3:3" ht="25.5">
      <c r="C30" s="240" ph="1"/>
    </row>
    <row r="37" spans="3:3" ht="25.5">
      <c r="C37" s="240" ph="1"/>
    </row>
    <row r="38" spans="3:3" ht="25.5">
      <c r="C38" s="240" ph="1"/>
    </row>
    <row r="39" spans="3:3" ht="25.5">
      <c r="C39" s="240" ph="1"/>
    </row>
    <row r="40" spans="3:3" ht="25.5">
      <c r="C40" s="240" ph="1"/>
    </row>
    <row r="41" spans="3:3" ht="25.5">
      <c r="C41" s="240" ph="1"/>
    </row>
    <row r="42" spans="3:3" ht="25.5">
      <c r="C42" s="240" ph="1"/>
    </row>
    <row r="43" spans="3:3" ht="25.5">
      <c r="C43" s="240" ph="1"/>
    </row>
    <row r="44" spans="3:3" ht="25.5">
      <c r="C44" s="240" ph="1"/>
    </row>
    <row r="46" spans="3:3" ht="25.5">
      <c r="C46" s="240" ph="1"/>
    </row>
    <row r="53" spans="3:3" ht="25.5">
      <c r="C53" s="240" ph="1"/>
    </row>
    <row r="54" spans="3:3" ht="25.5">
      <c r="C54" s="240" ph="1"/>
    </row>
    <row r="55" spans="3:3" ht="25.5">
      <c r="C55" s="240" ph="1"/>
    </row>
    <row r="57" spans="3:3" ht="25.5">
      <c r="C57" s="240" ph="1"/>
    </row>
    <row r="64" spans="3:3" ht="25.5">
      <c r="C64" s="240" ph="1"/>
    </row>
    <row r="65" spans="3:3" ht="25.5">
      <c r="C65" s="240" ph="1"/>
    </row>
    <row r="66" spans="3:3" ht="25.5">
      <c r="C66" s="240" ph="1"/>
    </row>
    <row r="67" spans="3:3" ht="25.5">
      <c r="C67" s="240" ph="1"/>
    </row>
    <row r="68" spans="3:3" ht="25.5">
      <c r="C68" s="240" ph="1"/>
    </row>
    <row r="69" spans="3:3" ht="25.5">
      <c r="C69" s="240" ph="1"/>
    </row>
    <row r="70" spans="3:3" ht="25.5">
      <c r="C70" s="240" ph="1"/>
    </row>
    <row r="79" spans="3:3" ht="25.5">
      <c r="C79" s="240" ph="1"/>
    </row>
    <row r="80" spans="3:3" ht="25.5">
      <c r="C80" s="240" ph="1"/>
    </row>
    <row r="81" spans="3:3" ht="25.5">
      <c r="C81" s="240" ph="1"/>
    </row>
    <row r="90" spans="3:3" ht="25.5">
      <c r="C90" s="240" ph="1"/>
    </row>
    <row r="91" spans="3:3" ht="25.5">
      <c r="C91" s="240" ph="1"/>
    </row>
    <row r="92" spans="3:3" ht="25.5">
      <c r="C92" s="240" ph="1"/>
    </row>
    <row r="93" spans="3:3" ht="25.5">
      <c r="C93" s="240" ph="1"/>
    </row>
    <row r="94" spans="3:3" ht="25.5">
      <c r="C94" s="240" ph="1"/>
    </row>
    <row r="95" spans="3:3" ht="25.5">
      <c r="C95" s="240" ph="1"/>
    </row>
    <row r="96" spans="3:3" ht="25.5">
      <c r="C96" s="240" ph="1"/>
    </row>
    <row r="97" spans="3:3" ht="25.5">
      <c r="C97" s="240" ph="1"/>
    </row>
    <row r="98" spans="3:3" ht="25.5">
      <c r="C98" s="240" ph="1"/>
    </row>
    <row r="99" spans="3:3" ht="25.5">
      <c r="C99" s="240" ph="1"/>
    </row>
    <row r="100" spans="3:3" ht="25.5">
      <c r="C100" s="240" ph="1"/>
    </row>
    <row r="101" spans="3:3" ht="25.5">
      <c r="C101" s="240" ph="1"/>
    </row>
    <row r="102" spans="3:3" ht="25.5">
      <c r="C102" s="240" ph="1"/>
    </row>
    <row r="103" spans="3:3" ht="25.5">
      <c r="C103" s="240" ph="1"/>
    </row>
    <row r="104" spans="3:3" ht="25.5">
      <c r="C104" s="240" ph="1"/>
    </row>
    <row r="105" spans="3:3" ht="25.5">
      <c r="C105" s="240" ph="1"/>
    </row>
    <row r="106" spans="3:3" ht="25.5">
      <c r="C106" s="240" ph="1"/>
    </row>
    <row r="107" spans="3:3" ht="25.5">
      <c r="C107" s="240" ph="1"/>
    </row>
    <row r="108" spans="3:3" ht="25.5">
      <c r="C108" s="240" ph="1"/>
    </row>
    <row r="109" spans="3:3" ht="25.5">
      <c r="C109" s="240" ph="1"/>
    </row>
    <row r="110" spans="3:3" ht="25.5">
      <c r="C110" s="240" ph="1"/>
    </row>
    <row r="111" spans="3:3" ht="25.5">
      <c r="C111" s="240" ph="1"/>
    </row>
    <row r="112" spans="3:3" ht="25.5">
      <c r="C112" s="240" ph="1"/>
    </row>
    <row r="113" spans="3:3" ht="25.5">
      <c r="C113" s="240" ph="1"/>
    </row>
    <row r="114" spans="3:3" ht="25.5">
      <c r="C114" s="240" ph="1"/>
    </row>
    <row r="115" spans="3:3" ht="25.5">
      <c r="C115" s="240" ph="1"/>
    </row>
    <row r="116" spans="3:3" ht="25.5">
      <c r="C116" s="240" ph="1"/>
    </row>
    <row r="125" spans="3:3" ht="25.5">
      <c r="C125" s="240" ph="1"/>
    </row>
    <row r="126" spans="3:3" ht="25.5">
      <c r="C126" s="240" ph="1"/>
    </row>
    <row r="127" spans="3:3" ht="25.5">
      <c r="C127" s="240" ph="1"/>
    </row>
    <row r="128" spans="3:3" ht="25.5">
      <c r="C128" s="240" ph="1"/>
    </row>
    <row r="129" spans="3:3" ht="25.5">
      <c r="C129" s="240" ph="1"/>
    </row>
    <row r="130" spans="3:3" ht="25.5">
      <c r="C130" s="240" ph="1"/>
    </row>
    <row r="131" spans="3:3" ht="25.5">
      <c r="C131" s="240" ph="1"/>
    </row>
    <row r="132" spans="3:3" ht="25.5">
      <c r="C132" s="240" ph="1"/>
    </row>
    <row r="145" spans="3:3" ht="25.5">
      <c r="C145" s="240" ph="1"/>
    </row>
    <row r="151" spans="3:3" ht="25.5">
      <c r="C151" s="240" ph="1"/>
    </row>
    <row r="152" spans="3:3" ht="25.5">
      <c r="C152" s="240" ph="1"/>
    </row>
    <row r="153" spans="3:3" ht="25.5">
      <c r="C153" s="240" ph="1"/>
    </row>
    <row r="154" spans="3:3" ht="25.5">
      <c r="C154" s="240" ph="1"/>
    </row>
    <row r="155" spans="3:3" ht="25.5">
      <c r="C155" s="240" ph="1"/>
    </row>
    <row r="156" spans="3:3" ht="25.5">
      <c r="C156" s="240" ph="1"/>
    </row>
    <row r="157" spans="3:3" ht="25.5">
      <c r="C157" s="240" ph="1"/>
    </row>
    <row r="158" spans="3:3" ht="25.5">
      <c r="C158" s="240" ph="1"/>
    </row>
    <row r="159" spans="3:3" ht="25.5">
      <c r="C159" s="240" ph="1"/>
    </row>
    <row r="160" spans="3:3" ht="25.5">
      <c r="C160" s="240" ph="1"/>
    </row>
    <row r="161" spans="3:3" ht="25.5">
      <c r="C161" s="240" ph="1"/>
    </row>
    <row r="162" spans="3:3" ht="25.5">
      <c r="C162" s="240" ph="1"/>
    </row>
    <row r="163" spans="3:3" ht="25.5">
      <c r="C163" s="240" ph="1"/>
    </row>
    <row r="164" spans="3:3" ht="25.5">
      <c r="C164" s="240" ph="1"/>
    </row>
    <row r="165" spans="3:3" ht="25.5">
      <c r="C165" s="240" ph="1"/>
    </row>
    <row r="169" spans="3:3" ht="25.5">
      <c r="C169" s="240" ph="1"/>
    </row>
    <row r="170" spans="3:3" ht="25.5">
      <c r="C170" s="240" ph="1"/>
    </row>
    <row r="171" spans="3:3" ht="25.5">
      <c r="C171" s="240" ph="1"/>
    </row>
    <row r="172" spans="3:3" ht="25.5">
      <c r="C172" s="240" ph="1"/>
    </row>
    <row r="173" spans="3:3" ht="25.5">
      <c r="C173" s="240" ph="1"/>
    </row>
    <row r="174" spans="3:3" ht="25.5">
      <c r="C174" s="240" ph="1"/>
    </row>
    <row r="175" spans="3:3" ht="25.5">
      <c r="C175" s="240" ph="1"/>
    </row>
    <row r="176" spans="3:3" ht="25.5">
      <c r="C176" s="240" ph="1"/>
    </row>
    <row r="177" spans="3:3" ht="25.5">
      <c r="C177" s="240" ph="1"/>
    </row>
    <row r="178" spans="3:3" ht="25.5">
      <c r="C178" s="240" ph="1"/>
    </row>
    <row r="179" spans="3:3" ht="25.5">
      <c r="C179" s="240" ph="1"/>
    </row>
    <row r="180" spans="3:3" ht="25.5">
      <c r="C180" s="240" ph="1"/>
    </row>
    <row r="181" spans="3:3" ht="25.5">
      <c r="C181" s="240" ph="1"/>
    </row>
    <row r="182" spans="3:3" ht="25.5">
      <c r="C182" s="240" ph="1"/>
    </row>
    <row r="183" spans="3:3" ht="25.5">
      <c r="C183" s="240" ph="1"/>
    </row>
    <row r="184" spans="3:3" ht="25.5">
      <c r="C184" s="240" ph="1"/>
    </row>
    <row r="185" spans="3:3" ht="25.5">
      <c r="C185" s="240" ph="1"/>
    </row>
    <row r="190" spans="3:3" ht="25.5">
      <c r="C190" s="240" ph="1"/>
    </row>
    <row r="191" spans="3:3" ht="25.5">
      <c r="C191" s="240" ph="1"/>
    </row>
    <row r="192" spans="3:3" ht="25.5">
      <c r="C192" s="240" ph="1"/>
    </row>
    <row r="193" spans="3:3" ht="25.5">
      <c r="C193" s="240" ph="1"/>
    </row>
    <row r="194" spans="3:3" ht="25.5">
      <c r="C194" s="240" ph="1"/>
    </row>
    <row r="195" spans="3:3" ht="25.5">
      <c r="C195" s="240" ph="1"/>
    </row>
    <row r="196" spans="3:3" ht="25.5">
      <c r="C196" s="240" ph="1"/>
    </row>
    <row r="197" spans="3:3" ht="25.5">
      <c r="C197" s="240" ph="1"/>
    </row>
    <row r="198" spans="3:3" ht="25.5">
      <c r="C198" s="240" ph="1"/>
    </row>
    <row r="199" spans="3:3" ht="25.5">
      <c r="C199" s="240" ph="1"/>
    </row>
    <row r="200" spans="3:3" ht="25.5">
      <c r="C200" s="240" ph="1"/>
    </row>
    <row r="201" spans="3:3" ht="25.5">
      <c r="C201" s="240" ph="1"/>
    </row>
    <row r="202" spans="3:3" ht="25.5">
      <c r="C202" s="240" ph="1"/>
    </row>
    <row r="203" spans="3:3" ht="25.5">
      <c r="C203" s="240" ph="1"/>
    </row>
    <row r="204" spans="3:3" ht="25.5">
      <c r="C204" s="240" ph="1"/>
    </row>
    <row r="205" spans="3:3" ht="25.5">
      <c r="C205" s="240" ph="1"/>
    </row>
    <row r="206" spans="3:3" ht="25.5">
      <c r="C206" s="240" ph="1"/>
    </row>
    <row r="207" spans="3:3" ht="25.5">
      <c r="C207" s="240" ph="1"/>
    </row>
    <row r="208" spans="3:3" ht="25.5">
      <c r="C208" s="240" ph="1"/>
    </row>
    <row r="209" spans="3:3" ht="25.5">
      <c r="C209" s="240" ph="1"/>
    </row>
    <row r="214" spans="3:3" ht="25.5">
      <c r="C214" s="240" ph="1"/>
    </row>
    <row r="215" spans="3:3" ht="25.5">
      <c r="C215" s="240" ph="1"/>
    </row>
    <row r="216" spans="3:3" ht="25.5">
      <c r="C216" s="240" ph="1"/>
    </row>
    <row r="217" spans="3:3" ht="25.5">
      <c r="C217" s="240" ph="1"/>
    </row>
    <row r="218" spans="3:3" ht="25.5">
      <c r="C218" s="240" ph="1"/>
    </row>
    <row r="219" spans="3:3" ht="25.5">
      <c r="C219" s="240" ph="1"/>
    </row>
    <row r="220" spans="3:3" ht="25.5">
      <c r="C220" s="240" ph="1"/>
    </row>
    <row r="221" spans="3:3" ht="25.5">
      <c r="C221" s="240" ph="1"/>
    </row>
    <row r="222" spans="3:3" ht="25.5">
      <c r="C222" s="240" ph="1"/>
    </row>
    <row r="223" spans="3:3" ht="25.5">
      <c r="C223" s="240" ph="1"/>
    </row>
    <row r="224" spans="3:3" ht="25.5">
      <c r="C224" s="240" ph="1"/>
    </row>
    <row r="225" spans="3:3" ht="25.5">
      <c r="C225" s="240" ph="1"/>
    </row>
    <row r="226" spans="3:3" ht="25.5">
      <c r="C226" s="240" ph="1"/>
    </row>
    <row r="227" spans="3:3" ht="25.5">
      <c r="C227" s="240" ph="1"/>
    </row>
    <row r="228" spans="3:3" ht="25.5">
      <c r="C228" s="240" ph="1"/>
    </row>
    <row r="229" spans="3:3" ht="25.5">
      <c r="C229" s="240" ph="1"/>
    </row>
    <row r="230" spans="3:3" ht="25.5">
      <c r="C230" s="240" ph="1"/>
    </row>
    <row r="231" spans="3:3" ht="25.5">
      <c r="C231" s="240" ph="1"/>
    </row>
    <row r="232" spans="3:3" ht="25.5">
      <c r="C232" s="240" ph="1"/>
    </row>
    <row r="233" spans="3:3" ht="25.5">
      <c r="C233" s="240" ph="1"/>
    </row>
    <row r="234" spans="3:3" ht="25.5">
      <c r="C234" s="240" ph="1"/>
    </row>
    <row r="235" spans="3:3" ht="25.5">
      <c r="C235" s="240" ph="1"/>
    </row>
    <row r="236" spans="3:3" ht="25.5">
      <c r="C236" s="240" ph="1"/>
    </row>
    <row r="237" spans="3:3" ht="25.5">
      <c r="C237" s="240" ph="1"/>
    </row>
    <row r="238" spans="3:3" ht="25.5">
      <c r="C238" s="240" ph="1"/>
    </row>
    <row r="239" spans="3:3" ht="25.5">
      <c r="C239" s="240" ph="1"/>
    </row>
    <row r="240" spans="3:3" ht="25.5">
      <c r="C240" s="240" ph="1"/>
    </row>
    <row r="241" spans="3:3" ht="25.5">
      <c r="C241" s="240" ph="1"/>
    </row>
    <row r="242" spans="3:3" ht="25.5">
      <c r="C242" s="240" ph="1"/>
    </row>
    <row r="243" spans="3:3" ht="25.5">
      <c r="C243" s="240" ph="1"/>
    </row>
    <row r="244" spans="3:3" ht="25.5">
      <c r="C244" s="240" ph="1"/>
    </row>
    <row r="245" spans="3:3" ht="25.5">
      <c r="C245" s="240" ph="1"/>
    </row>
    <row r="246" spans="3:3" ht="25.5">
      <c r="C246" s="240" ph="1"/>
    </row>
    <row r="247" spans="3:3" ht="25.5">
      <c r="C247" s="240" ph="1"/>
    </row>
    <row r="248" spans="3:3" ht="25.5">
      <c r="C248" s="240" ph="1"/>
    </row>
    <row r="249" spans="3:3" ht="25.5">
      <c r="C249" s="240" ph="1"/>
    </row>
    <row r="250" spans="3:3" ht="25.5">
      <c r="C250" s="240" ph="1"/>
    </row>
    <row r="251" spans="3:3" ht="25.5">
      <c r="C251" s="240" ph="1"/>
    </row>
    <row r="252" spans="3:3" ht="25.5">
      <c r="C252" s="240" ph="1"/>
    </row>
    <row r="253" spans="3:3" ht="25.5">
      <c r="C253" s="240" ph="1"/>
    </row>
    <row r="254" spans="3:3" ht="25.5">
      <c r="C254" s="240" ph="1"/>
    </row>
    <row r="255" spans="3:3" ht="25.5">
      <c r="C255" s="240" ph="1"/>
    </row>
    <row r="256" spans="3:3" ht="25.5">
      <c r="C256" s="240" ph="1"/>
    </row>
    <row r="257" spans="3:3" ht="25.5">
      <c r="C257" s="240" ph="1"/>
    </row>
    <row r="258" spans="3:3" ht="25.5">
      <c r="C258" s="240" ph="1"/>
    </row>
    <row r="259" spans="3:3" ht="25.5">
      <c r="C259" s="240" ph="1"/>
    </row>
    <row r="260" spans="3:3" ht="25.5">
      <c r="C260" s="240" ph="1"/>
    </row>
    <row r="261" spans="3:3" ht="25.5">
      <c r="C261" s="240" ph="1"/>
    </row>
    <row r="262" spans="3:3" ht="25.5">
      <c r="C262" s="240" ph="1"/>
    </row>
    <row r="263" spans="3:3" ht="25.5">
      <c r="C263" s="240" ph="1"/>
    </row>
    <row r="264" spans="3:3" ht="25.5">
      <c r="C264" s="240" ph="1"/>
    </row>
    <row r="265" spans="3:3" ht="25.5">
      <c r="C265" s="240" ph="1"/>
    </row>
    <row r="266" spans="3:3" ht="25.5">
      <c r="C266" s="240" ph="1"/>
    </row>
    <row r="267" spans="3:3" ht="25.5">
      <c r="C267" s="240" ph="1"/>
    </row>
    <row r="268" spans="3:3" ht="25.5">
      <c r="C268" s="240" ph="1"/>
    </row>
    <row r="269" spans="3:3" ht="25.5">
      <c r="C269" s="240" ph="1"/>
    </row>
    <row r="270" spans="3:3" ht="25.5">
      <c r="C270" s="240" ph="1"/>
    </row>
    <row r="271" spans="3:3" ht="25.5">
      <c r="C271" s="240" ph="1"/>
    </row>
    <row r="272" spans="3:3" ht="25.5">
      <c r="C272" s="240" ph="1"/>
    </row>
    <row r="273" spans="3:3" ht="25.5">
      <c r="C273" s="240" ph="1"/>
    </row>
    <row r="278" spans="3:3" ht="25.5">
      <c r="C278" s="240" ph="1"/>
    </row>
    <row r="279" spans="3:3" ht="25.5">
      <c r="C279" s="240" ph="1"/>
    </row>
    <row r="280" spans="3:3" ht="25.5">
      <c r="C280" s="240" ph="1"/>
    </row>
    <row r="281" spans="3:3" ht="25.5">
      <c r="C281" s="240" ph="1"/>
    </row>
    <row r="282" spans="3:3" ht="25.5">
      <c r="C282" s="240" ph="1"/>
    </row>
    <row r="283" spans="3:3" ht="25.5">
      <c r="C283" s="240" ph="1"/>
    </row>
    <row r="284" spans="3:3" ht="25.5">
      <c r="C284" s="240" ph="1"/>
    </row>
    <row r="285" spans="3:3" ht="25.5">
      <c r="C285" s="240" ph="1"/>
    </row>
    <row r="286" spans="3:3" ht="25.5">
      <c r="C286" s="240" ph="1"/>
    </row>
    <row r="287" spans="3:3" ht="25.5">
      <c r="C287" s="240" ph="1"/>
    </row>
    <row r="288" spans="3:3" ht="25.5">
      <c r="C288" s="240" ph="1"/>
    </row>
    <row r="289" spans="3:3" ht="25.5">
      <c r="C289" s="240" ph="1"/>
    </row>
    <row r="290" spans="3:3" ht="25.5">
      <c r="C290" s="240" ph="1"/>
    </row>
    <row r="291" spans="3:3" ht="25.5">
      <c r="C291" s="240" ph="1"/>
    </row>
    <row r="292" spans="3:3" ht="25.5">
      <c r="C292" s="240" ph="1"/>
    </row>
    <row r="293" spans="3:3" ht="25.5">
      <c r="C293" s="240" ph="1"/>
    </row>
    <row r="294" spans="3:3" ht="25.5">
      <c r="C294" s="240" ph="1"/>
    </row>
    <row r="295" spans="3:3" ht="25.5">
      <c r="C295" s="240" ph="1"/>
    </row>
    <row r="296" spans="3:3" ht="25.5">
      <c r="C296" s="240" ph="1"/>
    </row>
    <row r="297" spans="3:3" ht="25.5">
      <c r="C297" s="240" ph="1"/>
    </row>
    <row r="298" spans="3:3" ht="25.5">
      <c r="C298" s="240" ph="1"/>
    </row>
    <row r="299" spans="3:3" ht="25.5">
      <c r="C299" s="240" ph="1"/>
    </row>
    <row r="300" spans="3:3" ht="25.5">
      <c r="C300" s="240" ph="1"/>
    </row>
    <row r="301" spans="3:3" ht="25.5">
      <c r="C301" s="240" ph="1"/>
    </row>
    <row r="302" spans="3:3" ht="25.5">
      <c r="C302" s="240" ph="1"/>
    </row>
    <row r="303" spans="3:3" ht="25.5">
      <c r="C303" s="240" ph="1"/>
    </row>
    <row r="304" spans="3:3" ht="25.5">
      <c r="C304" s="240" ph="1"/>
    </row>
    <row r="305" spans="3:3" ht="25.5">
      <c r="C305" s="240" ph="1"/>
    </row>
    <row r="306" spans="3:3" ht="25.5">
      <c r="C306" s="240" ph="1"/>
    </row>
    <row r="307" spans="3:3" ht="25.5">
      <c r="C307" s="240" ph="1"/>
    </row>
    <row r="308" spans="3:3" ht="25.5">
      <c r="C308" s="240" ph="1"/>
    </row>
    <row r="309" spans="3:3" ht="25.5">
      <c r="C309" s="240" ph="1"/>
    </row>
    <row r="310" spans="3:3" ht="25.5">
      <c r="C310" s="240" ph="1"/>
    </row>
    <row r="311" spans="3:3" ht="25.5">
      <c r="C311" s="240" ph="1"/>
    </row>
    <row r="312" spans="3:3" ht="25.5">
      <c r="C312" s="240" ph="1"/>
    </row>
    <row r="313" spans="3:3" ht="25.5">
      <c r="C313" s="240" ph="1"/>
    </row>
    <row r="314" spans="3:3" ht="25.5">
      <c r="C314" s="240" ph="1"/>
    </row>
    <row r="315" spans="3:3" ht="25.5">
      <c r="C315" s="240" ph="1"/>
    </row>
    <row r="316" spans="3:3" ht="25.5">
      <c r="C316" s="240" ph="1"/>
    </row>
    <row r="317" spans="3:3" ht="25.5">
      <c r="C317" s="240" ph="1"/>
    </row>
    <row r="318" spans="3:3" ht="25.5">
      <c r="C318" s="240" ph="1"/>
    </row>
    <row r="319" spans="3:3" ht="25.5">
      <c r="C319" s="240" ph="1"/>
    </row>
    <row r="320" spans="3:3" ht="25.5">
      <c r="C320" s="240" ph="1"/>
    </row>
    <row r="321" spans="3:3" ht="25.5">
      <c r="C321" s="240" ph="1"/>
    </row>
    <row r="322" spans="3:3" ht="25.5">
      <c r="C322" s="240" ph="1"/>
    </row>
    <row r="323" spans="3:3" ht="25.5">
      <c r="C323" s="240" ph="1"/>
    </row>
    <row r="324" spans="3:3" ht="25.5">
      <c r="C324" s="240" ph="1"/>
    </row>
    <row r="325" spans="3:3" ht="25.5">
      <c r="C325" s="240" ph="1"/>
    </row>
    <row r="326" spans="3:3" ht="25.5">
      <c r="C326" s="240" ph="1"/>
    </row>
    <row r="327" spans="3:3" ht="25.5">
      <c r="C327" s="240" ph="1"/>
    </row>
    <row r="328" spans="3:3" ht="25.5">
      <c r="C328" s="240" ph="1"/>
    </row>
    <row r="329" spans="3:3" ht="25.5">
      <c r="C329" s="240" ph="1"/>
    </row>
    <row r="330" spans="3:3" ht="25.5">
      <c r="C330" s="240" ph="1"/>
    </row>
    <row r="331" spans="3:3" ht="25.5">
      <c r="C331" s="240" ph="1"/>
    </row>
    <row r="332" spans="3:3" ht="25.5">
      <c r="C332" s="240" ph="1"/>
    </row>
    <row r="333" spans="3:3" ht="25.5">
      <c r="C333" s="240" ph="1"/>
    </row>
    <row r="334" spans="3:3" ht="25.5">
      <c r="C334" s="240" ph="1"/>
    </row>
    <row r="335" spans="3:3" ht="25.5">
      <c r="C335" s="240" ph="1"/>
    </row>
    <row r="336" spans="3:3" ht="25.5">
      <c r="C336" s="240" ph="1"/>
    </row>
    <row r="337" spans="3:3" ht="25.5">
      <c r="C337" s="240" ph="1"/>
    </row>
    <row r="338" spans="3:3" ht="25.5">
      <c r="C338" s="240" ph="1"/>
    </row>
    <row r="339" spans="3:3" ht="25.5">
      <c r="C339" s="240" ph="1"/>
    </row>
    <row r="340" spans="3:3" ht="25.5">
      <c r="C340" s="240" ph="1"/>
    </row>
    <row r="341" spans="3:3" ht="25.5">
      <c r="C341" s="240" ph="1"/>
    </row>
    <row r="342" spans="3:3" ht="25.5">
      <c r="C342" s="240" ph="1"/>
    </row>
    <row r="343" spans="3:3" ht="25.5">
      <c r="C343" s="240" ph="1"/>
    </row>
  </sheetData>
  <dataConsolidate link="1"/>
  <mergeCells count="7">
    <mergeCell ref="E3:K3"/>
    <mergeCell ref="E4:E5"/>
    <mergeCell ref="A3:A5"/>
    <mergeCell ref="F4:G4"/>
    <mergeCell ref="H4:I4"/>
    <mergeCell ref="J4:K4"/>
    <mergeCell ref="B3:D4"/>
  </mergeCells>
  <phoneticPr fontId="16"/>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showGridLines="0" tabSelected="1" view="pageBreakPreview" topLeftCell="B1" zoomScale="85" zoomScaleNormal="70" zoomScaleSheetLayoutView="85" workbookViewId="0">
      <selection activeCell="C15" sqref="C15"/>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c r="B1" s="1" t="s">
        <v>164</v>
      </c>
    </row>
    <row r="2" spans="2:22" ht="34.5" customHeight="1" thickBot="1">
      <c r="B2" s="95" t="s">
        <v>161</v>
      </c>
      <c r="C2" s="4"/>
      <c r="D2" s="4"/>
      <c r="E2" s="4"/>
      <c r="F2" s="4"/>
      <c r="G2" s="4"/>
      <c r="H2" s="4"/>
      <c r="I2" s="289" t="s">
        <v>142</v>
      </c>
      <c r="J2" s="290"/>
      <c r="K2" s="291"/>
      <c r="L2" s="292"/>
    </row>
    <row r="3" spans="2:22" ht="57.75" customHeight="1">
      <c r="B3" s="295" t="s">
        <v>163</v>
      </c>
      <c r="C3" s="296"/>
      <c r="D3" s="296"/>
      <c r="E3" s="296"/>
      <c r="F3" s="296"/>
      <c r="G3" s="296"/>
      <c r="H3" s="296"/>
      <c r="I3" s="296"/>
      <c r="J3" s="296"/>
      <c r="K3" s="296"/>
      <c r="L3" s="296"/>
    </row>
    <row r="4" spans="2:22" ht="39.75" customHeight="1" thickBot="1">
      <c r="B4" s="112" t="s">
        <v>62</v>
      </c>
      <c r="C4" s="298"/>
      <c r="D4" s="298"/>
      <c r="E4" s="298"/>
      <c r="F4" s="298"/>
      <c r="G4" s="298"/>
      <c r="H4" s="113"/>
      <c r="I4" s="297" t="s">
        <v>137</v>
      </c>
      <c r="J4" s="297"/>
      <c r="K4" s="294"/>
      <c r="L4" s="294"/>
      <c r="V4" s="36"/>
    </row>
    <row r="5" spans="2:22" ht="30" customHeight="1">
      <c r="B5" s="118"/>
      <c r="C5" s="119"/>
      <c r="D5" s="114"/>
      <c r="E5" s="114"/>
      <c r="F5" s="114"/>
      <c r="G5" s="114"/>
      <c r="H5" s="114"/>
      <c r="I5" s="115"/>
      <c r="J5" s="115"/>
      <c r="K5" s="116"/>
      <c r="L5" s="113"/>
      <c r="V5" s="36"/>
    </row>
    <row r="6" spans="2:22" ht="38.25" customHeight="1" thickBot="1">
      <c r="B6" s="184" t="s">
        <v>138</v>
      </c>
      <c r="C6" s="138"/>
      <c r="D6" s="114"/>
      <c r="E6" s="114"/>
      <c r="G6" s="297" t="s">
        <v>139</v>
      </c>
      <c r="H6" s="297"/>
      <c r="I6" s="294"/>
      <c r="J6" s="294"/>
      <c r="K6" s="293" t="s">
        <v>141</v>
      </c>
      <c r="L6" s="293"/>
      <c r="V6" s="36"/>
    </row>
    <row r="7" spans="2:22" ht="23.25" customHeight="1">
      <c r="B7" s="114"/>
      <c r="C7" s="114"/>
      <c r="D7" s="114"/>
      <c r="E7" s="114"/>
      <c r="F7" s="114"/>
      <c r="G7" s="114"/>
      <c r="H7" s="114"/>
      <c r="I7" s="115"/>
      <c r="J7" s="115"/>
      <c r="K7" s="185"/>
      <c r="L7" s="185"/>
      <c r="V7" s="36"/>
    </row>
    <row r="8" spans="2:22" ht="18" customHeight="1">
      <c r="B8" s="114"/>
      <c r="C8" s="114"/>
      <c r="D8" s="114"/>
      <c r="E8" s="114"/>
      <c r="F8" s="114"/>
      <c r="G8" s="114"/>
      <c r="H8" s="114"/>
      <c r="I8" s="115"/>
      <c r="J8" s="115"/>
      <c r="K8" s="117"/>
      <c r="L8" s="113"/>
      <c r="N8" s="362" t="str">
        <f>IF(K9="","",IF(INT(K9*100)&lt;&gt;K9*100,"小数点３位以下を記入しています。",""))</f>
        <v/>
      </c>
      <c r="O8" s="362"/>
      <c r="P8" s="362"/>
      <c r="Q8" s="362"/>
      <c r="V8" s="36"/>
    </row>
    <row r="9" spans="2:22" ht="42.75" customHeight="1" thickBot="1">
      <c r="B9" s="363" t="s">
        <v>144</v>
      </c>
      <c r="C9" s="363"/>
      <c r="D9" s="363"/>
      <c r="E9" s="139"/>
      <c r="F9" s="114"/>
      <c r="G9" s="371" t="s">
        <v>140</v>
      </c>
      <c r="H9" s="372"/>
      <c r="I9" s="372"/>
      <c r="J9" s="372"/>
      <c r="K9" s="347"/>
      <c r="L9" s="347"/>
      <c r="V9" s="36"/>
    </row>
    <row r="10" spans="2:22" ht="33" customHeight="1">
      <c r="B10" s="346" t="s">
        <v>120</v>
      </c>
      <c r="C10" s="346"/>
      <c r="D10" s="346"/>
      <c r="E10" s="346"/>
      <c r="F10" s="114"/>
      <c r="G10" s="348" t="s">
        <v>143</v>
      </c>
      <c r="H10" s="348"/>
      <c r="I10" s="348"/>
      <c r="J10" s="348"/>
      <c r="K10" s="348"/>
      <c r="L10" s="348"/>
      <c r="V10" s="35"/>
    </row>
    <row r="11" spans="2:22" ht="8.25" customHeight="1">
      <c r="B11" s="114"/>
      <c r="C11" s="114"/>
      <c r="D11" s="114"/>
      <c r="E11" s="114"/>
      <c r="V11" s="35"/>
    </row>
    <row r="12" spans="2:22" ht="37.5" customHeight="1" thickBot="1">
      <c r="B12" s="114"/>
      <c r="C12" s="114"/>
      <c r="D12" s="114"/>
      <c r="E12" s="114"/>
      <c r="F12" s="114"/>
      <c r="G12" s="349" t="s">
        <v>145</v>
      </c>
      <c r="H12" s="349"/>
      <c r="I12" s="349"/>
      <c r="J12" s="349"/>
      <c r="K12" s="349"/>
      <c r="L12" s="139"/>
      <c r="V12" s="35"/>
    </row>
    <row r="13" spans="2:22" ht="25.5" customHeight="1" thickBot="1">
      <c r="B13" s="345" t="s">
        <v>94</v>
      </c>
      <c r="C13" s="345"/>
      <c r="D13" s="109"/>
      <c r="E13" s="109"/>
      <c r="F13" s="109"/>
      <c r="G13" s="109"/>
      <c r="H13" s="111"/>
      <c r="I13" s="111"/>
      <c r="J13" s="111"/>
      <c r="K13" s="111"/>
      <c r="L13" s="111"/>
      <c r="V13" s="35"/>
    </row>
    <row r="14" spans="2:22" ht="52.5" customHeight="1">
      <c r="B14" s="366" t="s">
        <v>4</v>
      </c>
      <c r="C14" s="334" t="s">
        <v>105</v>
      </c>
      <c r="D14" s="342"/>
      <c r="E14" s="334" t="s">
        <v>3</v>
      </c>
      <c r="F14" s="343"/>
      <c r="G14" s="334" t="s">
        <v>101</v>
      </c>
      <c r="H14" s="344"/>
      <c r="I14" s="344"/>
      <c r="J14" s="342"/>
      <c r="K14" s="334" t="s">
        <v>106</v>
      </c>
      <c r="L14" s="333"/>
    </row>
    <row r="15" spans="2:22" ht="50.1" customHeight="1" thickBot="1">
      <c r="B15" s="367"/>
      <c r="C15" s="135" t="str">
        <f>IF(E9="消費税抜き",経費内訳表!$W$1615,IF(E9="消費税込み",経費内訳表!$W$1617,""))</f>
        <v/>
      </c>
      <c r="D15" s="100" t="s">
        <v>60</v>
      </c>
      <c r="E15" s="136"/>
      <c r="F15" s="100" t="s">
        <v>60</v>
      </c>
      <c r="G15" s="335" t="str">
        <f>IF(C15="","",C15-E15)</f>
        <v/>
      </c>
      <c r="H15" s="336"/>
      <c r="I15" s="337"/>
      <c r="J15" s="137" t="s">
        <v>60</v>
      </c>
      <c r="K15" s="135" t="str">
        <f>E36</f>
        <v/>
      </c>
      <c r="L15" s="123" t="s">
        <v>60</v>
      </c>
    </row>
    <row r="16" spans="2:22" ht="48.75" customHeight="1">
      <c r="B16" s="367"/>
      <c r="C16" s="338" t="s">
        <v>119</v>
      </c>
      <c r="D16" s="339"/>
      <c r="E16" s="338" t="s">
        <v>103</v>
      </c>
      <c r="F16" s="340"/>
      <c r="G16" s="338" t="s">
        <v>102</v>
      </c>
      <c r="H16" s="341"/>
      <c r="I16" s="341"/>
      <c r="J16" s="340"/>
      <c r="K16" s="332" t="s">
        <v>104</v>
      </c>
      <c r="L16" s="333"/>
    </row>
    <row r="17" spans="2:12" ht="50.1" customHeight="1" thickBot="1">
      <c r="B17" s="367"/>
      <c r="C17" s="236" t="str">
        <f>IF(L12="","",IF(L12="□",ROUNDDOWN(K9,2)*150000,ROUNDDOWN(K9,2)*250000))</f>
        <v/>
      </c>
      <c r="D17" s="33" t="s">
        <v>60</v>
      </c>
      <c r="E17" s="152" t="str">
        <f>IF(C17="","",MIN(K15,C17))</f>
        <v/>
      </c>
      <c r="F17" s="33" t="s">
        <v>60</v>
      </c>
      <c r="G17" s="368" t="str">
        <f>IF(E17="","",MIN(G15,E17))</f>
        <v/>
      </c>
      <c r="H17" s="369"/>
      <c r="I17" s="370"/>
      <c r="J17" s="33" t="s">
        <v>60</v>
      </c>
      <c r="K17" s="153" t="str">
        <f>IF(G17="","",ROUNDDOWN(IF(K4="2/3",2/3,IF(K4="1/2",1/2,1/3))*G17,-3))</f>
        <v/>
      </c>
      <c r="L17" s="34" t="s">
        <v>60</v>
      </c>
    </row>
    <row r="18" spans="2:12" ht="50.1" customHeight="1" thickBot="1">
      <c r="B18" s="350" t="s">
        <v>115</v>
      </c>
      <c r="C18" s="351"/>
      <c r="D18" s="351"/>
      <c r="E18" s="351"/>
      <c r="F18" s="351"/>
      <c r="G18" s="351"/>
      <c r="H18" s="351"/>
      <c r="I18" s="351"/>
      <c r="J18" s="352"/>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9" t="s">
        <v>81</v>
      </c>
      <c r="C20" s="360"/>
      <c r="D20" s="360"/>
      <c r="E20" s="360"/>
      <c r="F20" s="360"/>
      <c r="G20" s="360"/>
      <c r="H20" s="360"/>
      <c r="I20" s="360"/>
      <c r="J20" s="360"/>
      <c r="K20" s="360"/>
      <c r="L20" s="361"/>
    </row>
    <row r="21" spans="2:12" ht="23.25" customHeight="1">
      <c r="B21" s="5" t="s">
        <v>6</v>
      </c>
      <c r="C21" s="355" t="s">
        <v>2</v>
      </c>
      <c r="D21" s="356"/>
      <c r="E21" s="357" t="s">
        <v>1</v>
      </c>
      <c r="F21" s="358"/>
      <c r="G21" s="353" t="s">
        <v>0</v>
      </c>
      <c r="H21" s="353"/>
      <c r="I21" s="353"/>
      <c r="J21" s="353"/>
      <c r="K21" s="353"/>
      <c r="L21" s="354"/>
    </row>
    <row r="22" spans="2:12" ht="23.25" customHeight="1">
      <c r="B22" s="96" t="s">
        <v>33</v>
      </c>
      <c r="C22" s="364" t="s">
        <v>34</v>
      </c>
      <c r="D22" s="365"/>
      <c r="E22" s="306">
        <f>経費内訳表!$I$1615</f>
        <v>0</v>
      </c>
      <c r="F22" s="307"/>
      <c r="G22" s="311" t="s">
        <v>114</v>
      </c>
      <c r="H22" s="312"/>
      <c r="I22" s="312"/>
      <c r="J22" s="312"/>
      <c r="K22" s="312"/>
      <c r="L22" s="313"/>
    </row>
    <row r="23" spans="2:12" ht="23.25" customHeight="1">
      <c r="B23" s="97" t="s">
        <v>35</v>
      </c>
      <c r="C23" s="323" t="s">
        <v>36</v>
      </c>
      <c r="D23" s="324"/>
      <c r="E23" s="308">
        <f>経費内訳表!$J$1615</f>
        <v>0</v>
      </c>
      <c r="F23" s="305"/>
      <c r="G23" s="314"/>
      <c r="H23" s="315"/>
      <c r="I23" s="315"/>
      <c r="J23" s="315"/>
      <c r="K23" s="315"/>
      <c r="L23" s="316"/>
    </row>
    <row r="24" spans="2:12" ht="23.25" customHeight="1">
      <c r="B24" s="97" t="s">
        <v>35</v>
      </c>
      <c r="C24" s="323" t="s">
        <v>37</v>
      </c>
      <c r="D24" s="324"/>
      <c r="E24" s="309">
        <f>経費内訳表!$K$1615</f>
        <v>0</v>
      </c>
      <c r="F24" s="310"/>
      <c r="G24" s="314"/>
      <c r="H24" s="315"/>
      <c r="I24" s="315"/>
      <c r="J24" s="315"/>
      <c r="K24" s="315"/>
      <c r="L24" s="316"/>
    </row>
    <row r="25" spans="2:12" ht="23.25" customHeight="1">
      <c r="B25" s="97" t="s">
        <v>35</v>
      </c>
      <c r="C25" s="323" t="s">
        <v>38</v>
      </c>
      <c r="D25" s="324"/>
      <c r="E25" s="304">
        <f>経費内訳表!$L$1615</f>
        <v>0</v>
      </c>
      <c r="F25" s="305"/>
      <c r="G25" s="314"/>
      <c r="H25" s="315"/>
      <c r="I25" s="315"/>
      <c r="J25" s="315"/>
      <c r="K25" s="315"/>
      <c r="L25" s="316"/>
    </row>
    <row r="26" spans="2:12" ht="23.25" customHeight="1">
      <c r="B26" s="97" t="s">
        <v>35</v>
      </c>
      <c r="C26" s="323" t="s">
        <v>39</v>
      </c>
      <c r="D26" s="324"/>
      <c r="E26" s="304">
        <f>経費内訳表!$M$1615</f>
        <v>0</v>
      </c>
      <c r="F26" s="305"/>
      <c r="G26" s="314"/>
      <c r="H26" s="315"/>
      <c r="I26" s="315"/>
      <c r="J26" s="315"/>
      <c r="K26" s="315"/>
      <c r="L26" s="316"/>
    </row>
    <row r="27" spans="2:12" ht="23.25" customHeight="1">
      <c r="B27" s="97" t="s">
        <v>35</v>
      </c>
      <c r="C27" s="323" t="s">
        <v>40</v>
      </c>
      <c r="D27" s="324"/>
      <c r="E27" s="304">
        <f>経費内訳表!$N$1615</f>
        <v>0</v>
      </c>
      <c r="F27" s="305"/>
      <c r="G27" s="314"/>
      <c r="H27" s="315"/>
      <c r="I27" s="315"/>
      <c r="J27" s="315"/>
      <c r="K27" s="315"/>
      <c r="L27" s="316"/>
    </row>
    <row r="28" spans="2:12" ht="23.25" customHeight="1">
      <c r="B28" s="98" t="s">
        <v>41</v>
      </c>
      <c r="C28" s="323" t="s">
        <v>42</v>
      </c>
      <c r="D28" s="324"/>
      <c r="E28" s="304">
        <f>経費内訳表!$O$1615</f>
        <v>0</v>
      </c>
      <c r="F28" s="305"/>
      <c r="G28" s="314"/>
      <c r="H28" s="315"/>
      <c r="I28" s="315"/>
      <c r="J28" s="315"/>
      <c r="K28" s="315"/>
      <c r="L28" s="316"/>
    </row>
    <row r="29" spans="2:12" ht="23.25" customHeight="1">
      <c r="B29" s="97" t="s">
        <v>43</v>
      </c>
      <c r="C29" s="323" t="s">
        <v>42</v>
      </c>
      <c r="D29" s="324"/>
      <c r="E29" s="304">
        <f>経費内訳表!$P$1615</f>
        <v>0</v>
      </c>
      <c r="F29" s="305"/>
      <c r="G29" s="314"/>
      <c r="H29" s="315"/>
      <c r="I29" s="315"/>
      <c r="J29" s="315"/>
      <c r="K29" s="315"/>
      <c r="L29" s="316"/>
    </row>
    <row r="30" spans="2:12" ht="23.25" customHeight="1">
      <c r="B30" s="97" t="s">
        <v>44</v>
      </c>
      <c r="C30" s="323" t="s">
        <v>42</v>
      </c>
      <c r="D30" s="324"/>
      <c r="E30" s="304">
        <f>経費内訳表!$Q$1615</f>
        <v>0</v>
      </c>
      <c r="F30" s="305"/>
      <c r="G30" s="314"/>
      <c r="H30" s="315"/>
      <c r="I30" s="315"/>
      <c r="J30" s="315"/>
      <c r="K30" s="315"/>
      <c r="L30" s="316"/>
    </row>
    <row r="31" spans="2:12" ht="23.25" customHeight="1">
      <c r="B31" s="97" t="s">
        <v>45</v>
      </c>
      <c r="C31" s="323" t="s">
        <v>42</v>
      </c>
      <c r="D31" s="324"/>
      <c r="E31" s="304">
        <f>経費内訳表!$R$1615</f>
        <v>0</v>
      </c>
      <c r="F31" s="305"/>
      <c r="G31" s="314"/>
      <c r="H31" s="315"/>
      <c r="I31" s="315"/>
      <c r="J31" s="315"/>
      <c r="K31" s="315"/>
      <c r="L31" s="316"/>
    </row>
    <row r="32" spans="2:12" ht="23.25" customHeight="1">
      <c r="B32" s="97" t="s">
        <v>46</v>
      </c>
      <c r="C32" s="323" t="s">
        <v>42</v>
      </c>
      <c r="D32" s="324"/>
      <c r="E32" s="304">
        <f>経費内訳表!$S$1615</f>
        <v>0</v>
      </c>
      <c r="F32" s="305"/>
      <c r="G32" s="314"/>
      <c r="H32" s="315"/>
      <c r="I32" s="315"/>
      <c r="J32" s="315"/>
      <c r="K32" s="315"/>
      <c r="L32" s="316"/>
    </row>
    <row r="33" spans="2:12" ht="23.25" customHeight="1">
      <c r="B33" s="99" t="s">
        <v>47</v>
      </c>
      <c r="C33" s="323" t="s">
        <v>42</v>
      </c>
      <c r="D33" s="324"/>
      <c r="E33" s="304">
        <f>経費内訳表!$T$1615</f>
        <v>0</v>
      </c>
      <c r="F33" s="305"/>
      <c r="G33" s="314"/>
      <c r="H33" s="315"/>
      <c r="I33" s="315"/>
      <c r="J33" s="315"/>
      <c r="K33" s="315"/>
      <c r="L33" s="316"/>
    </row>
    <row r="34" spans="2:12" ht="23.25" customHeight="1">
      <c r="B34" s="325" t="s">
        <v>117</v>
      </c>
      <c r="C34" s="326"/>
      <c r="D34" s="327"/>
      <c r="E34" s="328">
        <f>SUM(E22:E33)</f>
        <v>0</v>
      </c>
      <c r="F34" s="329"/>
      <c r="G34" s="314"/>
      <c r="H34" s="315"/>
      <c r="I34" s="315"/>
      <c r="J34" s="315"/>
      <c r="K34" s="315"/>
      <c r="L34" s="316"/>
    </row>
    <row r="35" spans="2:12" ht="23.25" customHeight="1" thickBot="1">
      <c r="B35" s="325" t="s">
        <v>116</v>
      </c>
      <c r="C35" s="326"/>
      <c r="D35" s="327"/>
      <c r="E35" s="330" t="str">
        <f>IF(E9="","",IF(E9="消費税抜き",0,ROUNDDOWN(E34*0.1,0)))</f>
        <v/>
      </c>
      <c r="F35" s="331"/>
      <c r="G35" s="317"/>
      <c r="H35" s="318"/>
      <c r="I35" s="318"/>
      <c r="J35" s="318"/>
      <c r="K35" s="318"/>
      <c r="L35" s="319"/>
    </row>
    <row r="36" spans="2:12" ht="27.75" customHeight="1" thickTop="1" thickBot="1">
      <c r="B36" s="320" t="s">
        <v>118</v>
      </c>
      <c r="C36" s="321"/>
      <c r="D36" s="322"/>
      <c r="E36" s="302" t="str">
        <f>IF(E35="","",E34+E35)</f>
        <v/>
      </c>
      <c r="F36" s="303"/>
      <c r="G36" s="299"/>
      <c r="H36" s="300"/>
      <c r="I36" s="300"/>
      <c r="J36" s="300"/>
      <c r="K36" s="300"/>
      <c r="L36" s="301"/>
    </row>
    <row r="37" spans="2:12" ht="15">
      <c r="B37" s="120"/>
      <c r="C37" s="120"/>
      <c r="D37" s="120"/>
      <c r="E37" s="121"/>
      <c r="F37" s="121"/>
      <c r="G37" s="122"/>
      <c r="H37" s="122"/>
      <c r="I37" s="122"/>
      <c r="J37" s="122"/>
      <c r="K37" s="122"/>
      <c r="L37" s="122"/>
    </row>
    <row r="38" spans="2:12" ht="27.75" customHeight="1" thickBot="1">
      <c r="B38" s="129" t="s">
        <v>99</v>
      </c>
      <c r="C38" s="129"/>
      <c r="D38" s="129"/>
      <c r="E38" s="130"/>
      <c r="F38" s="130"/>
      <c r="G38" s="131"/>
      <c r="H38" s="131"/>
      <c r="I38" s="131"/>
      <c r="J38" s="131"/>
      <c r="K38" s="131"/>
      <c r="L38" s="131"/>
    </row>
    <row r="39" spans="2:12" ht="54.75" customHeight="1">
      <c r="B39" s="385" t="s">
        <v>4</v>
      </c>
      <c r="C39" s="387" t="s">
        <v>109</v>
      </c>
      <c r="D39" s="388"/>
      <c r="E39" s="125" t="s">
        <v>95</v>
      </c>
      <c r="F39" s="124"/>
      <c r="G39" s="387" t="s">
        <v>110</v>
      </c>
      <c r="H39" s="377"/>
      <c r="I39" s="377"/>
      <c r="J39" s="388"/>
      <c r="K39" s="373" t="s">
        <v>111</v>
      </c>
      <c r="L39" s="374"/>
    </row>
    <row r="40" spans="2:12" ht="39.75" customHeight="1" thickBot="1">
      <c r="B40" s="386"/>
      <c r="C40" s="132"/>
      <c r="D40" s="126" t="s">
        <v>98</v>
      </c>
      <c r="E40" s="133"/>
      <c r="F40" s="186" t="s">
        <v>96</v>
      </c>
      <c r="G40" s="375"/>
      <c r="H40" s="376"/>
      <c r="I40" s="376"/>
      <c r="J40" s="127" t="s">
        <v>98</v>
      </c>
      <c r="K40" s="155" t="str">
        <f>IF(E36="","",K15+C40)</f>
        <v/>
      </c>
      <c r="L40" s="128" t="s">
        <v>98</v>
      </c>
    </row>
    <row r="41" spans="2:12" ht="49.5" customHeight="1">
      <c r="B41" s="386"/>
      <c r="C41" s="387" t="s">
        <v>108</v>
      </c>
      <c r="D41" s="388"/>
      <c r="E41" s="377" t="s">
        <v>100</v>
      </c>
      <c r="F41" s="377"/>
      <c r="G41" s="378" t="s">
        <v>113</v>
      </c>
      <c r="H41" s="379"/>
      <c r="I41" s="379"/>
      <c r="J41" s="379"/>
      <c r="K41" s="380" t="s">
        <v>112</v>
      </c>
      <c r="L41" s="374"/>
    </row>
    <row r="42" spans="2:12" ht="36" customHeight="1" thickBot="1">
      <c r="B42" s="386"/>
      <c r="C42" s="389"/>
      <c r="D42" s="390"/>
      <c r="E42" s="134"/>
      <c r="F42" s="33" t="s">
        <v>60</v>
      </c>
      <c r="G42" s="368">
        <f>MIN(G40,E42)</f>
        <v>0</v>
      </c>
      <c r="H42" s="369">
        <f t="shared" ref="H42:I42" si="0">MIN(N40,F42)</f>
        <v>0</v>
      </c>
      <c r="I42" s="370">
        <f t="shared" si="0"/>
        <v>0</v>
      </c>
      <c r="J42" s="33" t="s">
        <v>60</v>
      </c>
      <c r="K42" s="156" t="str">
        <f>IF(K17="","",K17+G42)</f>
        <v/>
      </c>
      <c r="L42" s="157" t="s">
        <v>60</v>
      </c>
    </row>
    <row r="43" spans="2:12" ht="55.5" customHeight="1" thickBot="1">
      <c r="B43" s="382" t="s">
        <v>107</v>
      </c>
      <c r="C43" s="383"/>
      <c r="D43" s="383"/>
      <c r="E43" s="383"/>
      <c r="F43" s="383"/>
      <c r="G43" s="383"/>
      <c r="H43" s="383"/>
      <c r="I43" s="383"/>
      <c r="J43" s="384"/>
      <c r="K43" s="154" t="str">
        <f>IF(C6="地方公共団体",K40-K42,"")</f>
        <v/>
      </c>
      <c r="L43" s="7" t="s">
        <v>5</v>
      </c>
    </row>
    <row r="44" spans="2:12" ht="23.25" customHeight="1">
      <c r="B44" s="381" t="s">
        <v>93</v>
      </c>
      <c r="C44" s="381"/>
      <c r="D44" s="381"/>
      <c r="E44" s="381"/>
    </row>
    <row r="45" spans="2:12" ht="21" customHeight="1"/>
  </sheetData>
  <sheetProtection algorithmName="SHA-512" hashValue="YqnTB+3mB43ZG+/1jCFJ9AuexnVaTnEfDxCsvc+oRy04OKdqCRIlkdSiZoHa3tCb2EWBnoZLxhvtldsi8WI42g==" saltValue="GS+6Rz7r+QdY5RJ35fPiPg==" spinCount="100000" sheet="1" objects="1" scenarios="1"/>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6"/>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B3" sqref="B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162</v>
      </c>
      <c r="G2" s="10"/>
      <c r="I2" s="11"/>
      <c r="J2" s="11"/>
      <c r="K2" s="19"/>
      <c r="L2" s="20"/>
      <c r="M2" s="20"/>
      <c r="N2" s="20"/>
      <c r="O2" s="25" t="s">
        <v>7</v>
      </c>
      <c r="P2" s="391" t="str">
        <f>IF([9]別紙2!C4="","",[9]別紙2!C4)</f>
        <v/>
      </c>
      <c r="Q2" s="391"/>
      <c r="R2" s="391"/>
      <c r="S2" s="391"/>
      <c r="T2" s="391"/>
      <c r="U2" s="391"/>
      <c r="V2" s="391"/>
      <c r="W2" s="391"/>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2" t="s">
        <v>29</v>
      </c>
      <c r="C4" s="393"/>
      <c r="D4" s="393"/>
      <c r="E4" s="393"/>
      <c r="F4" s="393"/>
      <c r="G4" s="393"/>
      <c r="H4" s="394"/>
      <c r="I4" s="395" t="s">
        <v>8</v>
      </c>
      <c r="J4" s="396"/>
      <c r="K4" s="396"/>
      <c r="L4" s="396"/>
      <c r="M4" s="396"/>
      <c r="N4" s="396"/>
      <c r="O4" s="396"/>
      <c r="P4" s="396"/>
      <c r="Q4" s="396"/>
      <c r="R4" s="396"/>
      <c r="S4" s="396"/>
      <c r="T4" s="396"/>
      <c r="U4" s="397"/>
      <c r="V4" s="398" t="s">
        <v>70</v>
      </c>
      <c r="W4" s="401" t="s">
        <v>77</v>
      </c>
      <c r="X4" s="418" t="s">
        <v>78</v>
      </c>
    </row>
    <row r="5" spans="1:24" s="110" customFormat="1" ht="26.25" customHeight="1">
      <c r="B5" s="404" t="s">
        <v>30</v>
      </c>
      <c r="C5" s="404" t="s">
        <v>9</v>
      </c>
      <c r="D5" s="392" t="s">
        <v>10</v>
      </c>
      <c r="E5" s="393"/>
      <c r="F5" s="393"/>
      <c r="G5" s="393"/>
      <c r="H5" s="394"/>
      <c r="I5" s="395" t="s">
        <v>146</v>
      </c>
      <c r="J5" s="396"/>
      <c r="K5" s="396"/>
      <c r="L5" s="396"/>
      <c r="M5" s="396"/>
      <c r="N5" s="396"/>
      <c r="O5" s="396"/>
      <c r="P5" s="396"/>
      <c r="Q5" s="397"/>
      <c r="R5" s="23" t="s">
        <v>147</v>
      </c>
      <c r="S5" s="23" t="s">
        <v>13</v>
      </c>
      <c r="T5" s="23" t="s">
        <v>148</v>
      </c>
      <c r="U5" s="409" t="s">
        <v>69</v>
      </c>
      <c r="V5" s="399"/>
      <c r="W5" s="402"/>
      <c r="X5" s="419"/>
    </row>
    <row r="6" spans="1:24" s="22" customFormat="1" ht="55.5" customHeight="1">
      <c r="B6" s="405"/>
      <c r="C6" s="405"/>
      <c r="D6" s="404" t="s">
        <v>31</v>
      </c>
      <c r="E6" s="412" t="s">
        <v>66</v>
      </c>
      <c r="F6" s="412" t="s">
        <v>67</v>
      </c>
      <c r="G6" s="420" t="s">
        <v>68</v>
      </c>
      <c r="H6" s="412" t="s">
        <v>149</v>
      </c>
      <c r="I6" s="395" t="s">
        <v>150</v>
      </c>
      <c r="J6" s="396"/>
      <c r="K6" s="396"/>
      <c r="L6" s="396"/>
      <c r="M6" s="396"/>
      <c r="N6" s="397"/>
      <c r="O6" s="409" t="s">
        <v>151</v>
      </c>
      <c r="P6" s="409" t="s">
        <v>152</v>
      </c>
      <c r="Q6" s="409" t="s">
        <v>17</v>
      </c>
      <c r="R6" s="407" t="s">
        <v>147</v>
      </c>
      <c r="S6" s="407" t="s">
        <v>13</v>
      </c>
      <c r="T6" s="407" t="s">
        <v>148</v>
      </c>
      <c r="U6" s="410"/>
      <c r="V6" s="399"/>
      <c r="W6" s="402"/>
      <c r="X6" s="419"/>
    </row>
    <row r="7" spans="1:24" s="22" customFormat="1" ht="37.5">
      <c r="B7" s="406"/>
      <c r="C7" s="406"/>
      <c r="D7" s="406"/>
      <c r="E7" s="413"/>
      <c r="F7" s="414"/>
      <c r="G7" s="421"/>
      <c r="H7" s="414"/>
      <c r="I7" s="23" t="s">
        <v>153</v>
      </c>
      <c r="J7" s="23" t="s">
        <v>154</v>
      </c>
      <c r="K7" s="24" t="s">
        <v>155</v>
      </c>
      <c r="L7" s="24" t="s">
        <v>156</v>
      </c>
      <c r="M7" s="24" t="s">
        <v>22</v>
      </c>
      <c r="N7" s="24" t="s">
        <v>157</v>
      </c>
      <c r="O7" s="411"/>
      <c r="P7" s="411"/>
      <c r="Q7" s="411"/>
      <c r="R7" s="408"/>
      <c r="S7" s="408"/>
      <c r="T7" s="408"/>
      <c r="U7" s="411"/>
      <c r="V7" s="400"/>
      <c r="W7" s="403"/>
      <c r="X7" s="419"/>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8">
        <v>100</v>
      </c>
      <c r="C107" s="159"/>
      <c r="D107" s="160"/>
      <c r="E107" s="161"/>
      <c r="F107" s="162"/>
      <c r="G107" s="163"/>
      <c r="H107" s="164"/>
      <c r="I107" s="165"/>
      <c r="J107" s="165"/>
      <c r="K107" s="165"/>
      <c r="L107" s="166"/>
      <c r="M107" s="166"/>
      <c r="N107" s="166"/>
      <c r="O107" s="165"/>
      <c r="P107" s="165"/>
      <c r="Q107" s="165"/>
      <c r="R107" s="165"/>
      <c r="S107" s="165"/>
      <c r="T107" s="165"/>
      <c r="U107" s="167">
        <f t="shared" si="16"/>
        <v>0</v>
      </c>
      <c r="V107" s="168">
        <f t="shared" si="12"/>
        <v>0</v>
      </c>
      <c r="W107" s="169">
        <f t="shared" si="15"/>
        <v>0</v>
      </c>
      <c r="X107" s="38" t="str">
        <f t="shared" si="14"/>
        <v>○</v>
      </c>
    </row>
    <row r="108" spans="2:24" ht="20.100000000000001" hidden="1" customHeight="1" thickTop="1" thickBot="1">
      <c r="B108" s="187">
        <v>101</v>
      </c>
      <c r="C108" s="188"/>
      <c r="D108" s="189"/>
      <c r="E108" s="190"/>
      <c r="F108" s="191"/>
      <c r="G108" s="192">
        <f>E108*F108</f>
        <v>0</v>
      </c>
      <c r="H108" s="193"/>
      <c r="I108" s="194"/>
      <c r="J108" s="194"/>
      <c r="K108" s="194"/>
      <c r="L108" s="195"/>
      <c r="M108" s="195"/>
      <c r="N108" s="195"/>
      <c r="O108" s="194"/>
      <c r="P108" s="194"/>
      <c r="Q108" s="194"/>
      <c r="R108" s="194"/>
      <c r="S108" s="194"/>
      <c r="T108" s="194"/>
      <c r="U108" s="196">
        <f>SUM(I108:T108)</f>
        <v>0</v>
      </c>
      <c r="V108" s="197">
        <f>G108-U108</f>
        <v>0</v>
      </c>
      <c r="W108" s="198">
        <f>SUM(U108,V108)</f>
        <v>0</v>
      </c>
      <c r="X108" s="38" t="str">
        <f t="shared" si="14"/>
        <v>○</v>
      </c>
    </row>
    <row r="109" spans="2:24" ht="20.100000000000001" hidden="1" customHeight="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8"/>
      <c r="D208" s="189"/>
      <c r="E208" s="190"/>
      <c r="F208" s="191"/>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8"/>
      <c r="D308" s="189"/>
      <c r="E308" s="190"/>
      <c r="F308" s="191"/>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8"/>
      <c r="D408" s="189"/>
      <c r="E408" s="190"/>
      <c r="F408" s="191"/>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8"/>
      <c r="D508" s="189"/>
      <c r="E508" s="190"/>
      <c r="F508" s="191"/>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8"/>
      <c r="D608" s="189"/>
      <c r="E608" s="190"/>
      <c r="F608" s="191"/>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8"/>
      <c r="D708" s="189"/>
      <c r="E708" s="190"/>
      <c r="F708" s="191"/>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8"/>
      <c r="D808" s="189"/>
      <c r="E808" s="190"/>
      <c r="F808" s="191"/>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8"/>
      <c r="D908" s="189"/>
      <c r="E908" s="190"/>
      <c r="F908" s="191"/>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8"/>
      <c r="D1008" s="189"/>
      <c r="E1008" s="190"/>
      <c r="F1008" s="191"/>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8"/>
      <c r="D1108" s="189"/>
      <c r="E1108" s="190"/>
      <c r="F1108" s="191"/>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8"/>
      <c r="D1208" s="189"/>
      <c r="E1208" s="190"/>
      <c r="F1208" s="191"/>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8"/>
      <c r="D1308" s="189"/>
      <c r="E1308" s="190"/>
      <c r="F1308" s="191"/>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8"/>
      <c r="D1408" s="189"/>
      <c r="E1408" s="190"/>
      <c r="F1408" s="191"/>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8"/>
      <c r="D1508" s="189"/>
      <c r="E1508" s="190"/>
      <c r="F1508" s="191"/>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70" customFormat="1" ht="25.5" customHeight="1" thickTop="1" thickBot="1">
      <c r="B1608" s="199" t="s">
        <v>24</v>
      </c>
      <c r="C1608" s="200"/>
      <c r="D1608" s="200"/>
      <c r="E1608" s="201"/>
      <c r="F1608" s="202"/>
      <c r="G1608" s="203">
        <f>SUM(G8:G107)</f>
        <v>0</v>
      </c>
      <c r="H1608" s="204"/>
      <c r="I1608" s="203">
        <f>SUM(I8:I107)</f>
        <v>0</v>
      </c>
      <c r="J1608" s="203">
        <f>SUM(J8:J107)</f>
        <v>0</v>
      </c>
      <c r="K1608" s="203">
        <f>SUM(K8:K107)</f>
        <v>0</v>
      </c>
      <c r="L1608" s="205"/>
      <c r="M1608" s="205"/>
      <c r="N1608" s="205"/>
      <c r="O1608" s="203">
        <f>SUM(O8:O107)</f>
        <v>0</v>
      </c>
      <c r="P1608" s="203">
        <f t="shared" ref="P1608:V1608" si="255">SUM(P8:P107)</f>
        <v>0</v>
      </c>
      <c r="Q1608" s="203">
        <f t="shared" si="255"/>
        <v>0</v>
      </c>
      <c r="R1608" s="203">
        <f t="shared" si="255"/>
        <v>0</v>
      </c>
      <c r="S1608" s="203">
        <f t="shared" si="255"/>
        <v>0</v>
      </c>
      <c r="T1608" s="203">
        <f t="shared" si="255"/>
        <v>0</v>
      </c>
      <c r="U1608" s="203">
        <f>SUM(U8:U107)</f>
        <v>0</v>
      </c>
      <c r="V1608" s="203">
        <f t="shared" si="255"/>
        <v>0</v>
      </c>
      <c r="W1608" s="206">
        <f>SUM(U1608,V1608)</f>
        <v>0</v>
      </c>
      <c r="X1608" s="42" t="str">
        <f t="shared" si="252"/>
        <v>○</v>
      </c>
    </row>
    <row r="1609" spans="2:24" ht="20.100000000000001" customHeight="1">
      <c r="B1609" s="415"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7" t="str">
        <f>IF(OR($U$1608=0,G1609=""),"",ROUNDDOWN(G1609*$U$1608/$W$1608,0))</f>
        <v/>
      </c>
      <c r="V1609" s="207" t="str">
        <f>IF(U1609="","",G1609-U1609)</f>
        <v/>
      </c>
      <c r="W1609" s="208">
        <f>SUM(U1609,V1609)</f>
        <v>0</v>
      </c>
      <c r="X1609" s="48" t="str">
        <f t="shared" si="252"/>
        <v>○</v>
      </c>
    </row>
    <row r="1610" spans="2:24" ht="20.100000000000001" customHeight="1">
      <c r="B1610" s="416"/>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417"/>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9">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7" t="str">
        <f t="shared" si="256"/>
        <v/>
      </c>
      <c r="V1612" s="207" t="str">
        <f t="shared" si="257"/>
        <v/>
      </c>
      <c r="W1612" s="198">
        <f t="shared" si="258"/>
        <v>0</v>
      </c>
      <c r="X1612" s="40" t="str">
        <f t="shared" ref="X1612:X1613" si="259">IF(G1612=W1612,"○","×")</f>
        <v>○</v>
      </c>
    </row>
    <row r="1613" spans="2:24" ht="20.100000000000001" customHeight="1" thickBot="1">
      <c r="B1613" s="210"/>
      <c r="C1613" s="211" t="s">
        <v>72</v>
      </c>
      <c r="D1613" s="212"/>
      <c r="E1613" s="213"/>
      <c r="F1613" s="214"/>
      <c r="G1613" s="215"/>
      <c r="H1613" s="216"/>
      <c r="I1613" s="217"/>
      <c r="J1613" s="217"/>
      <c r="K1613" s="217"/>
      <c r="L1613" s="217"/>
      <c r="M1613" s="217"/>
      <c r="N1613" s="217"/>
      <c r="O1613" s="217"/>
      <c r="P1613" s="217"/>
      <c r="Q1613" s="218" t="str">
        <f>IF(G1613="","",U1613)</f>
        <v/>
      </c>
      <c r="R1613" s="217"/>
      <c r="S1613" s="217"/>
      <c r="T1613" s="217"/>
      <c r="U1613" s="218" t="str">
        <f t="shared" si="256"/>
        <v/>
      </c>
      <c r="V1613" s="218" t="str">
        <f t="shared" si="257"/>
        <v/>
      </c>
      <c r="W1613" s="169">
        <f t="shared" si="258"/>
        <v>0</v>
      </c>
      <c r="X1613" s="38" t="str">
        <f t="shared" si="259"/>
        <v>○</v>
      </c>
    </row>
    <row r="1614" spans="2:24" s="170" customFormat="1" ht="23.25" customHeight="1" thickTop="1" thickBot="1">
      <c r="B1614" s="171" t="s">
        <v>24</v>
      </c>
      <c r="C1614" s="219"/>
      <c r="D1614" s="219"/>
      <c r="E1614" s="220"/>
      <c r="F1614" s="221"/>
      <c r="G1614" s="222">
        <f>SUM(G1609:G1613)</f>
        <v>0</v>
      </c>
      <c r="H1614" s="223"/>
      <c r="I1614" s="224">
        <f>SUM(I1609:I1613)</f>
        <v>0</v>
      </c>
      <c r="J1614" s="224">
        <f t="shared" ref="J1614:T1614" si="260">SUM(J1609:J1613)</f>
        <v>0</v>
      </c>
      <c r="K1614" s="224">
        <f t="shared" si="260"/>
        <v>0</v>
      </c>
      <c r="L1614" s="224">
        <f t="shared" si="260"/>
        <v>0</v>
      </c>
      <c r="M1614" s="224">
        <f t="shared" si="260"/>
        <v>0</v>
      </c>
      <c r="N1614" s="224">
        <f t="shared" si="260"/>
        <v>0</v>
      </c>
      <c r="O1614" s="224">
        <f t="shared" si="260"/>
        <v>0</v>
      </c>
      <c r="P1614" s="224">
        <f t="shared" si="260"/>
        <v>0</v>
      </c>
      <c r="Q1614" s="224">
        <f>SUM(Q1609:Q1613)</f>
        <v>0</v>
      </c>
      <c r="R1614" s="224">
        <f t="shared" si="260"/>
        <v>0</v>
      </c>
      <c r="S1614" s="224">
        <f t="shared" si="260"/>
        <v>0</v>
      </c>
      <c r="T1614" s="224">
        <f t="shared" si="260"/>
        <v>0</v>
      </c>
      <c r="U1614" s="224">
        <f>SUM(U1609:U1613)</f>
        <v>0</v>
      </c>
      <c r="V1614" s="224">
        <f>SUM(V1609:V1613)</f>
        <v>0</v>
      </c>
      <c r="W1614" s="225">
        <f>SUM(W1609:W1613)</f>
        <v>0</v>
      </c>
      <c r="X1614" s="42" t="str">
        <f>IF(G1614=W1614,"○","×")</f>
        <v>○</v>
      </c>
    </row>
    <row r="1615" spans="2:24" s="170" customFormat="1" ht="24" customHeight="1">
      <c r="B1615" s="226" t="s">
        <v>28</v>
      </c>
      <c r="C1615" s="227"/>
      <c r="D1615" s="227"/>
      <c r="E1615" s="228"/>
      <c r="F1615" s="229"/>
      <c r="G1615" s="230">
        <f>G1608+G1614</f>
        <v>0</v>
      </c>
      <c r="H1615" s="231"/>
      <c r="I1615" s="232">
        <f>I1608+I1614</f>
        <v>0</v>
      </c>
      <c r="J1615" s="232">
        <f t="shared" ref="J1615:T1615" si="261">J1608+J1614</f>
        <v>0</v>
      </c>
      <c r="K1615" s="232">
        <f t="shared" si="261"/>
        <v>0</v>
      </c>
      <c r="L1615" s="232">
        <f t="shared" si="261"/>
        <v>0</v>
      </c>
      <c r="M1615" s="232">
        <f t="shared" si="261"/>
        <v>0</v>
      </c>
      <c r="N1615" s="232">
        <f t="shared" si="261"/>
        <v>0</v>
      </c>
      <c r="O1615" s="232">
        <f t="shared" si="261"/>
        <v>0</v>
      </c>
      <c r="P1615" s="232">
        <f t="shared" si="261"/>
        <v>0</v>
      </c>
      <c r="Q1615" s="232">
        <f>Q1608+Q1614</f>
        <v>0</v>
      </c>
      <c r="R1615" s="232">
        <f t="shared" si="261"/>
        <v>0</v>
      </c>
      <c r="S1615" s="232">
        <f t="shared" si="261"/>
        <v>0</v>
      </c>
      <c r="T1615" s="232">
        <f t="shared" si="261"/>
        <v>0</v>
      </c>
      <c r="U1615" s="233">
        <f>U1608+U1614</f>
        <v>0</v>
      </c>
      <c r="V1615" s="233">
        <f>V1608+V1614</f>
        <v>0</v>
      </c>
      <c r="W1615" s="234">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7">
        <f>SUM(I1615:N1615)</f>
        <v>0</v>
      </c>
      <c r="O1616" s="32"/>
      <c r="P1616" s="46" t="s">
        <v>75</v>
      </c>
      <c r="Q1616" s="197">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5">
        <f>W1615+W1616</f>
        <v>0</v>
      </c>
    </row>
    <row r="1618" spans="3:23" ht="20.100000000000001" customHeight="1">
      <c r="C1618" s="26" t="s">
        <v>79</v>
      </c>
    </row>
  </sheetData>
  <mergeCells count="24">
    <mergeCell ref="B1609:B1611"/>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6"/>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97</v>
      </c>
      <c r="G2" s="10"/>
      <c r="I2" s="11"/>
      <c r="J2" s="11"/>
      <c r="K2" s="19"/>
      <c r="L2" s="20"/>
      <c r="M2" s="20"/>
      <c r="N2" s="20"/>
      <c r="O2" s="25" t="s">
        <v>7</v>
      </c>
      <c r="P2" s="391" t="s">
        <v>61</v>
      </c>
      <c r="Q2" s="391"/>
      <c r="R2" s="391"/>
      <c r="S2" s="391"/>
      <c r="T2" s="391"/>
      <c r="U2" s="391"/>
      <c r="V2" s="391"/>
      <c r="W2" s="391"/>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2" t="s">
        <v>29</v>
      </c>
      <c r="C4" s="423"/>
      <c r="D4" s="423"/>
      <c r="E4" s="423"/>
      <c r="F4" s="423"/>
      <c r="G4" s="423"/>
      <c r="H4" s="424"/>
      <c r="I4" s="425" t="s">
        <v>8</v>
      </c>
      <c r="J4" s="426"/>
      <c r="K4" s="426"/>
      <c r="L4" s="426"/>
      <c r="M4" s="426"/>
      <c r="N4" s="426"/>
      <c r="O4" s="426"/>
      <c r="P4" s="426"/>
      <c r="Q4" s="426"/>
      <c r="R4" s="426"/>
      <c r="S4" s="426"/>
      <c r="T4" s="426"/>
      <c r="U4" s="427"/>
      <c r="V4" s="409" t="s">
        <v>70</v>
      </c>
      <c r="W4" s="420" t="s">
        <v>77</v>
      </c>
      <c r="X4" s="431" t="s">
        <v>78</v>
      </c>
    </row>
    <row r="5" spans="1:24" s="22" customFormat="1" ht="18" customHeight="1">
      <c r="B5" s="429" t="s">
        <v>30</v>
      </c>
      <c r="C5" s="429" t="s">
        <v>9</v>
      </c>
      <c r="D5" s="422" t="s">
        <v>10</v>
      </c>
      <c r="E5" s="423"/>
      <c r="F5" s="423"/>
      <c r="G5" s="423"/>
      <c r="H5" s="424"/>
      <c r="I5" s="425" t="s">
        <v>11</v>
      </c>
      <c r="J5" s="426"/>
      <c r="K5" s="426"/>
      <c r="L5" s="426"/>
      <c r="M5" s="426"/>
      <c r="N5" s="426"/>
      <c r="O5" s="426"/>
      <c r="P5" s="426"/>
      <c r="Q5" s="427"/>
      <c r="R5" s="23" t="s">
        <v>12</v>
      </c>
      <c r="S5" s="23" t="s">
        <v>13</v>
      </c>
      <c r="T5" s="23" t="s">
        <v>14</v>
      </c>
      <c r="U5" s="409" t="s">
        <v>69</v>
      </c>
      <c r="V5" s="410"/>
      <c r="W5" s="421"/>
      <c r="X5" s="432"/>
    </row>
    <row r="6" spans="1:24" s="22" customFormat="1" ht="55.5" customHeight="1">
      <c r="B6" s="430"/>
      <c r="C6" s="430"/>
      <c r="D6" s="429" t="s">
        <v>31</v>
      </c>
      <c r="E6" s="412" t="s">
        <v>66</v>
      </c>
      <c r="F6" s="412" t="s">
        <v>67</v>
      </c>
      <c r="G6" s="420" t="s">
        <v>68</v>
      </c>
      <c r="H6" s="412" t="s">
        <v>121</v>
      </c>
      <c r="I6" s="425" t="s">
        <v>15</v>
      </c>
      <c r="J6" s="426"/>
      <c r="K6" s="426"/>
      <c r="L6" s="426"/>
      <c r="M6" s="426"/>
      <c r="N6" s="427"/>
      <c r="O6" s="409" t="s">
        <v>32</v>
      </c>
      <c r="P6" s="409" t="s">
        <v>16</v>
      </c>
      <c r="Q6" s="409" t="s">
        <v>17</v>
      </c>
      <c r="R6" s="407" t="s">
        <v>12</v>
      </c>
      <c r="S6" s="407" t="s">
        <v>13</v>
      </c>
      <c r="T6" s="407" t="s">
        <v>14</v>
      </c>
      <c r="U6" s="410"/>
      <c r="V6" s="410"/>
      <c r="W6" s="421"/>
      <c r="X6" s="432"/>
    </row>
    <row r="7" spans="1:24" s="22" customFormat="1" ht="37.5">
      <c r="B7" s="413"/>
      <c r="C7" s="413"/>
      <c r="D7" s="413"/>
      <c r="E7" s="413"/>
      <c r="F7" s="414"/>
      <c r="G7" s="421"/>
      <c r="H7" s="414"/>
      <c r="I7" s="23" t="s">
        <v>18</v>
      </c>
      <c r="J7" s="23" t="s">
        <v>19</v>
      </c>
      <c r="K7" s="24" t="s">
        <v>20</v>
      </c>
      <c r="L7" s="24" t="s">
        <v>21</v>
      </c>
      <c r="M7" s="24" t="s">
        <v>22</v>
      </c>
      <c r="N7" s="24" t="s">
        <v>23</v>
      </c>
      <c r="O7" s="411"/>
      <c r="P7" s="411"/>
      <c r="Q7" s="411"/>
      <c r="R7" s="408"/>
      <c r="S7" s="408"/>
      <c r="T7" s="408"/>
      <c r="U7" s="411"/>
      <c r="V7" s="411"/>
      <c r="W7" s="428"/>
      <c r="X7" s="432"/>
    </row>
    <row r="8" spans="1:24" ht="20.100000000000001" customHeight="1">
      <c r="B8" s="13">
        <v>1</v>
      </c>
      <c r="C8" s="101" t="s">
        <v>59</v>
      </c>
      <c r="D8" s="102" t="s">
        <v>48</v>
      </c>
      <c r="E8" s="49">
        <v>50</v>
      </c>
      <c r="F8" s="50">
        <v>30000</v>
      </c>
      <c r="G8" s="51">
        <f>E8*F8</f>
        <v>1500000</v>
      </c>
      <c r="H8" s="176"/>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7" t="s">
        <v>122</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7" t="s">
        <v>123</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7" t="s">
        <v>124</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7" t="s">
        <v>125</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7" t="s">
        <v>126</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7" t="s">
        <v>127</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7" t="s">
        <v>128</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7" t="s">
        <v>129</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7" t="s">
        <v>130</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7" t="s">
        <v>131</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8"/>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415" t="s">
        <v>73</v>
      </c>
      <c r="C20" s="65" t="s">
        <v>25</v>
      </c>
      <c r="D20" s="107"/>
      <c r="E20" s="66"/>
      <c r="F20" s="67"/>
      <c r="G20" s="68">
        <v>200</v>
      </c>
      <c r="H20" s="179" t="s">
        <v>132</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416"/>
      <c r="C21" s="73" t="s">
        <v>26</v>
      </c>
      <c r="D21" s="87"/>
      <c r="E21" s="74"/>
      <c r="F21" s="75"/>
      <c r="G21" s="51">
        <v>95746</v>
      </c>
      <c r="H21" s="180" t="s">
        <v>133</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417"/>
      <c r="C22" s="76" t="s">
        <v>27</v>
      </c>
      <c r="D22" s="108"/>
      <c r="E22" s="77"/>
      <c r="F22" s="59"/>
      <c r="G22" s="60">
        <v>76381</v>
      </c>
      <c r="H22" s="181" t="s">
        <v>134</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82" t="s">
        <v>135</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7" t="s">
        <v>136</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3"/>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2"/>
      <c r="C28" s="173"/>
      <c r="D28" s="173"/>
      <c r="E28" s="172"/>
      <c r="F28" s="173"/>
      <c r="G28" s="174"/>
      <c r="H28" s="173"/>
      <c r="I28" s="175"/>
      <c r="J28" s="175"/>
      <c r="K28" s="175"/>
      <c r="L28" s="175"/>
      <c r="M28" s="175"/>
      <c r="N28" s="175"/>
      <c r="O28" s="175"/>
      <c r="P28" s="175"/>
      <c r="Q28" s="175"/>
      <c r="R28" s="175"/>
      <c r="S28" s="175"/>
      <c r="T28" s="175"/>
      <c r="U28" s="175"/>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6"/>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7321C0-D692-4155-9A14-1E7DF73EA0A8}">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2.xml><?xml version="1.0" encoding="utf-8"?>
<ds:datastoreItem xmlns:ds="http://schemas.openxmlformats.org/officeDocument/2006/customXml" ds:itemID="{538CF0CD-C924-4846-8AEF-109C060E6416}">
  <ds:schemaRefs>
    <ds:schemaRef ds:uri="http://schemas.microsoft.com/sharepoint/v3/contenttype/forms"/>
  </ds:schemaRefs>
</ds:datastoreItem>
</file>

<file path=customXml/itemProps3.xml><?xml version="1.0" encoding="utf-8"?>
<ds:datastoreItem xmlns:ds="http://schemas.openxmlformats.org/officeDocument/2006/customXml" ds:itemID="{69235B91-BC58-4F8A-A5A8-BCDC838CA4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2025-02-19T05:22:48Z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ies>
</file>