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J:\#R6当初 補助事業（地域レジリエンス）\★★公募要領・交付規程・QA・事業概要・各申請フォーマット\①-1応募申請書類 R6　1号事業\"/>
    </mc:Choice>
  </mc:AlternateContent>
  <xr:revisionPtr revIDLastSave="0" documentId="8_{C25484A7-6823-431A-ACFB-7C9FB26A83FD}" xr6:coauthVersionLast="47" xr6:coauthVersionMax="47" xr10:uidLastSave="{00000000-0000-0000-0000-000000000000}"/>
  <bookViews>
    <workbookView xWindow="-120" yWindow="-120" windowWidth="29040" windowHeight="15720" tabRatio="699" xr2:uid="{1770E4C2-2A7D-4452-A01D-1E13E1850464}"/>
  </bookViews>
  <sheets>
    <sheet name="省エネ" sheetId="3" r:id="rId1"/>
    <sheet name="更新履歴" sheetId="2" r:id="rId2"/>
  </sheets>
  <definedNames>
    <definedName name="_xlnm.Print_Area" localSheetId="0">省エネ!$B$2:$M$90</definedName>
    <definedName name="燃料種" localSheetId="1">#N/A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3" l="1"/>
  <c r="K41" i="3"/>
  <c r="E90" i="3"/>
  <c r="F88" i="3"/>
  <c r="E88" i="3"/>
  <c r="F86" i="3"/>
  <c r="L56" i="3"/>
  <c r="B56" i="3"/>
  <c r="L55" i="3"/>
  <c r="I55" i="3"/>
  <c r="K55" i="3"/>
  <c r="L54" i="3"/>
  <c r="I54" i="3"/>
  <c r="K54" i="3"/>
  <c r="L53" i="3"/>
  <c r="I53" i="3"/>
  <c r="K53" i="3"/>
  <c r="L52" i="3"/>
  <c r="I52" i="3"/>
  <c r="K52" i="3"/>
  <c r="L51" i="3"/>
  <c r="I51" i="3"/>
  <c r="K51" i="3"/>
  <c r="L50" i="3"/>
  <c r="I50" i="3"/>
  <c r="K50" i="3"/>
  <c r="L49" i="3"/>
  <c r="I49" i="3"/>
  <c r="K49" i="3"/>
  <c r="L48" i="3"/>
  <c r="I48" i="3"/>
  <c r="K48" i="3"/>
  <c r="L47" i="3"/>
  <c r="I47" i="3"/>
  <c r="K47" i="3"/>
  <c r="L46" i="3"/>
  <c r="I46" i="3"/>
  <c r="K46" i="3"/>
  <c r="L45" i="3"/>
  <c r="L44" i="3"/>
  <c r="G45" i="3"/>
  <c r="I45" i="3"/>
  <c r="K45" i="3"/>
  <c r="L43" i="3"/>
  <c r="I43" i="3"/>
  <c r="K43" i="3"/>
  <c r="L42" i="3"/>
  <c r="G42" i="3"/>
  <c r="I42" i="3"/>
  <c r="K42" i="3"/>
  <c r="L41" i="3"/>
  <c r="I44" i="3"/>
  <c r="K44" i="3"/>
  <c r="K56" i="3"/>
  <c r="D80" i="3"/>
  <c r="D82" i="3"/>
  <c r="K80" i="3"/>
  <c r="K82" i="3"/>
</calcChain>
</file>

<file path=xl/sharedStrings.xml><?xml version="1.0" encoding="utf-8"?>
<sst xmlns="http://schemas.openxmlformats.org/spreadsheetml/2006/main" count="182" uniqueCount="138">
  <si>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</si>
  <si>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</si>
  <si>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</si>
  <si>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</si>
  <si>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</si>
  <si>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</si>
  <si>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kgCO2/kg</t>
    <phoneticPr fontId="2"/>
  </si>
  <si>
    <t>LNG</t>
    <phoneticPr fontId="3"/>
  </si>
  <si>
    <t>灯油</t>
    <rPh sb="0" eb="2">
      <t>トウユ</t>
    </rPh>
    <phoneticPr fontId="2"/>
  </si>
  <si>
    <t>kgCO2/L</t>
    <phoneticPr fontId="2"/>
  </si>
  <si>
    <t>A重油</t>
    <rPh sb="1" eb="3">
      <t>ジュウユ</t>
    </rPh>
    <phoneticPr fontId="2"/>
  </si>
  <si>
    <t>軽油</t>
    <rPh sb="0" eb="2">
      <t>ケイユ</t>
    </rPh>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</si>
  <si>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</si>
  <si>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</si>
  <si>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</si>
  <si>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</si>
  <si>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</si>
  <si>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</si>
  <si>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</si>
  <si>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</si>
  <si>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</si>
  <si>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</si>
  <si>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</si>
  <si>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</si>
  <si>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</si>
  <si>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</si>
  <si>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</si>
  <si>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</si>
  <si>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</si>
  <si>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</si>
  <si>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LED照明（200W相当）</t>
    <rPh sb="3" eb="5">
      <t>ショウメイ</t>
    </rPh>
    <rPh sb="10" eb="12">
      <t>ソウトウ</t>
    </rPh>
    <phoneticPr fontId="1"/>
  </si>
  <si>
    <t>100-8975</t>
    <phoneticPr fontId="1"/>
  </si>
  <si>
    <t>○×工業株式会社</t>
    <rPh sb="2" eb="4">
      <t>コウギョウ</t>
    </rPh>
    <rPh sb="4" eb="8">
      <t>カブシキガイシャ</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</si>
  <si>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</si>
  <si>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</si>
  <si>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</si>
  <si>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</si>
  <si>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</si>
  <si>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</si>
  <si>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</si>
  <si>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</si>
  <si>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t>選択してください</t>
  </si>
  <si>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</si>
  <si>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</si>
  <si>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</si>
  <si>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</si>
  <si>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</si>
  <si>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</si>
  <si>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</si>
  <si>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</si>
  <si>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</si>
  <si>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</si>
  <si>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</si>
  <si>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</si>
  <si>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</si>
  <si>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</si>
  <si>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</si>
  <si>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</si>
  <si>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</si>
  <si>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</si>
  <si>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</si>
  <si>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</si>
  <si>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</si>
  <si>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</si>
  <si>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</si>
  <si>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</si>
  <si>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</si>
  <si>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</si>
  <si>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</si>
  <si>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</si>
  <si>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</si>
  <si>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</si>
  <si>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</si>
  <si>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</si>
  <si>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</si>
  <si>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</si>
  <si>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</si>
  <si>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</si>
  <si>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例1）3種類の照明を導入。①58W、②62W、③30W
例2）導入した空調の性能はすべて同じでCOPが3.0。</t>
    <rPh sb="0" eb="1">
      <t>レイ</t>
    </rPh>
    <rPh sb="4" eb="6">
      <t>シュルイ</t>
    </rPh>
    <rPh sb="7" eb="9">
      <t>ショウメイ</t>
    </rPh>
    <rPh sb="10" eb="12">
      <t>ドウニュウ</t>
    </rPh>
    <rPh sb="28" eb="29">
      <t>レイ</t>
    </rPh>
    <rPh sb="31" eb="33">
      <t>ドウニュウ</t>
    </rPh>
    <rPh sb="35" eb="37">
      <t>クウチョウ</t>
    </rPh>
    <rPh sb="38" eb="40">
      <t>セイノウ</t>
    </rPh>
    <rPh sb="44" eb="45">
      <t>オナ</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</si>
  <si>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</si>
  <si>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</si>
  <si>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</si>
  <si>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例1）3種類の白熱電球を使用。①88W、②100W、③60W
例2）COP=1.5の空調を使用。</t>
    <rPh sb="0" eb="1">
      <t>レイ</t>
    </rPh>
    <rPh sb="4" eb="6">
      <t>シュルイ</t>
    </rPh>
    <rPh sb="7" eb="9">
      <t>ハクネツ</t>
    </rPh>
    <rPh sb="9" eb="11">
      <t>デンキュウ</t>
    </rPh>
    <rPh sb="12" eb="14">
      <t>シヨウ</t>
    </rPh>
    <rPh sb="31" eb="32">
      <t>レイ</t>
    </rPh>
    <rPh sb="42" eb="44">
      <t>クウチョウ</t>
    </rPh>
    <rPh sb="45" eb="47">
      <t>シヨウ</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</si>
  <si>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</si>
  <si>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</si>
  <si>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</si>
  <si>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</si>
  <si>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t>例1）○×会社のカタログより
例2）○△協会のホームページより</t>
    <rPh sb="0" eb="1">
      <t>レイ</t>
    </rPh>
    <rPh sb="5" eb="7">
      <t>カイシャ</t>
    </rPh>
    <rPh sb="15" eb="16">
      <t>レイ</t>
    </rPh>
    <rPh sb="20" eb="22">
      <t>キョウカイ</t>
    </rPh>
    <phoneticPr fontId="1"/>
  </si>
  <si>
    <t>例1）○◇会社のカタログより
例2）○×会社のカタログより</t>
    <rPh sb="0" eb="1">
      <t>レイ</t>
    </rPh>
    <rPh sb="5" eb="7">
      <t>カイシャ</t>
    </rPh>
    <rPh sb="15" eb="16">
      <t>レイ</t>
    </rPh>
    <rPh sb="20" eb="22">
      <t>カイシャ</t>
    </rPh>
    <phoneticPr fontId="1"/>
  </si>
  <si>
    <t>例1）点灯時間が4000h/年
例2）空調負荷○○MJ</t>
    <rPh sb="0" eb="1">
      <t>レイ</t>
    </rPh>
    <rPh sb="3" eb="5">
      <t>テントウ</t>
    </rPh>
    <rPh sb="5" eb="7">
      <t>ジカン</t>
    </rPh>
    <rPh sb="14" eb="15">
      <t>ネン</t>
    </rPh>
    <rPh sb="16" eb="17">
      <t>レイ</t>
    </rPh>
    <phoneticPr fontId="1"/>
  </si>
  <si>
    <t>例1）「○○データ」の実測値より引用
例2）宿泊客数10,000人/年</t>
    <rPh sb="0" eb="1">
      <t>レイ</t>
    </rPh>
    <rPh sb="11" eb="14">
      <t>ジッソクチ</t>
    </rPh>
    <rPh sb="16" eb="18">
      <t>インヨウ</t>
    </rPh>
    <rPh sb="19" eb="20">
      <t>レイ</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</si>
  <si>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</si>
  <si>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</si>
  <si>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</si>
  <si>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</si>
  <si>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</si>
  <si>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</si>
  <si>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</si>
  <si>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</si>
  <si>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</si>
  <si>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</si>
  <si>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</si>
  <si>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</si>
  <si>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</si>
  <si>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</si>
  <si>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</si>
  <si>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</si>
  <si>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</si>
  <si>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</si>
  <si>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</si>
  <si>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</si>
  <si>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</si>
  <si>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</si>
  <si>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</si>
  <si>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</si>
  <si>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</si>
  <si>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</si>
  <si>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F.省エネ設備</t>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</si>
  <si>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</si>
  <si>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</si>
  <si>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商用電力の排出係数の更新</t>
    <rPh sb="0" eb="4">
      <t>ショウヨウデンリョク</t>
    </rPh>
    <rPh sb="5" eb="9">
      <t>ハイシュツケイスウ</t>
    </rPh>
    <rPh sb="10" eb="12">
      <t>コウシン</t>
    </rPh>
    <phoneticPr fontId="1"/>
  </si>
  <si>
    <t>G41</t>
    <phoneticPr fontId="1"/>
  </si>
  <si>
    <t>白熱電球（210W）</t>
    <rPh sb="0" eb="2">
      <t>ハクネツ</t>
    </rPh>
    <rPh sb="2" eb="4">
      <t>デンキュウ</t>
    </rPh>
    <phoneticPr fontId="1"/>
  </si>
  <si>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</si>
  <si>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t>輸入一般炭</t>
    <rPh sb="0" eb="2">
      <t>ユニュウ</t>
    </rPh>
    <rPh sb="2" eb="4">
      <t>イッパン</t>
    </rPh>
    <rPh sb="4" eb="5">
      <t>タン</t>
    </rPh>
    <phoneticPr fontId="3"/>
  </si>
  <si>
    <t>LPG</t>
    <phoneticPr fontId="2"/>
  </si>
  <si>
    <t>B・C重油</t>
    <rPh sb="3" eb="5">
      <t>ジュウユ</t>
    </rPh>
    <phoneticPr fontId="2"/>
  </si>
  <si>
    <t>揮発油（ガソリン）</t>
    <rPh sb="0" eb="3">
      <t>キハツユ</t>
    </rPh>
    <phoneticPr fontId="2"/>
  </si>
  <si>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</si>
  <si>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</si>
  <si>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</si>
  <si>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</si>
  <si>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</si>
  <si>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t>
    <rPh sb="0" eb="4">
      <t>ハイシュツケイスウ</t>
    </rPh>
    <rPh sb="5" eb="6">
      <t>セツ</t>
    </rPh>
    <phoneticPr fontId="1"/>
  </si>
  <si>
    <t>排出係数の設定根拠欄を追記</t>
    <rPh sb="0" eb="2">
      <t>ハイシュツ</t>
    </rPh>
    <rPh sb="2" eb="4">
      <t>ケイスウ</t>
    </rPh>
    <rPh sb="5" eb="7">
      <t>セッテイ</t>
    </rPh>
    <rPh sb="7" eb="9">
      <t>コンキョ</t>
    </rPh>
    <rPh sb="9" eb="10">
      <t>ラン</t>
    </rPh>
    <rPh sb="11" eb="13">
      <t>ツイキ</t>
    </rPh>
    <phoneticPr fontId="1"/>
  </si>
  <si>
    <t>66行目</t>
    <rPh sb="2" eb="4">
      <t>ギョウメ</t>
    </rPh>
    <phoneticPr fontId="1"/>
  </si>
  <si>
    <r>
      <t>・本計算ファイルは</t>
    </r>
    <r>
      <rPr>
        <b/>
        <u/>
        <sz val="11"/>
        <color indexed="10"/>
        <rFont val="ＭＳ Ｐゴシック"/>
        <family val="3"/>
        <charset val="128"/>
      </rPr>
      <t>令和6年</t>
    </r>
    <r>
      <rPr>
        <b/>
        <u/>
        <sz val="11"/>
        <color indexed="10"/>
        <rFont val="ＭＳ Ｐゴシック"/>
        <family val="3"/>
        <charset val="128"/>
      </rPr>
      <t>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</si>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</sst>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7" formatCode="#,##0_ "/>
    <numFmt numFmtId="178" formatCode="#,##0.00_ "/>
    <numFmt numFmtId="180" formatCode="#,##0.00_ ;[Red]\-#,##0.00\ "/>
    <numFmt numFmtId="181" formatCode="#,##0_);[Red]\(#,##0\)"/>
    <numFmt numFmtId="182" formatCode="#,##0.00_);[Red]\(#,##0.00\)"/>
    <numFmt numFmtId="183" formatCode="#,##0.0_);[Red]\(#,##0.0\)"/>
    <numFmt numFmtId="185" formatCode="#,##0.0_ ;[Red]\-#,##0.0\ "/>
    <numFmt numFmtId="191" formatCode="#,##0.000_);[Red]\(#,##0.000\)"/>
    <numFmt numFmtId="192" formatCode="#,##0_ ;[Red]\-#,##0\ "/>
  </numFmts>
  <fonts count="3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vertAlign val="superscript"/>
      <sz val="11"/>
      <color indexed="8"/>
      <name val="ＭＳ Ｐゴシック"/>
      <family val="3"/>
      <charset val="128"/>
    </font>
    <font>
      <sz val="6"/>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b/>
      <u/>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0"/>
      <color theme="0" tint="-0.499984740745262"/>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right style="thin">
        <color rgb="FF8C8C8C"/>
      </right>
      <top style="thin">
        <color rgb="FF8C8C8C"/>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bottom style="medium">
        <color rgb="FF0027BC"/>
      </bottom>
      <diagonal/>
    </border>
    <border>
      <left style="thin">
        <color rgb="FF8C8C8C"/>
      </left>
      <right style="thin">
        <color rgb="FF8C8C8C"/>
      </right>
      <top style="thin">
        <color rgb="FF8C8C8C"/>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medium">
        <color rgb="FF0027BC"/>
      </left>
      <right style="thin">
        <color rgb="FF8C8C8C"/>
      </right>
      <top style="medium">
        <color rgb="FF0027BC"/>
      </top>
      <bottom style="medium">
        <color rgb="FF0027BC"/>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8C8C8C"/>
      </left>
      <right/>
      <top style="thin">
        <color rgb="FF8C8C8C"/>
      </top>
      <bottom style="thin">
        <color rgb="FF8C8C8C"/>
      </bottom>
      <diagonal/>
    </border>
    <border>
      <left/>
      <right style="medium">
        <color rgb="FF0027BC"/>
      </right>
      <top style="thin">
        <color rgb="FF8C8C8C"/>
      </top>
      <bottom style="thin">
        <color rgb="FF8C8C8C"/>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style="medium">
        <color rgb="FF0027BC"/>
      </right>
      <top style="medium">
        <color rgb="FF0027BC"/>
      </top>
      <bottom/>
      <diagonal/>
    </border>
    <border>
      <left/>
      <right/>
      <top style="medium">
        <color rgb="FF8C8C8C"/>
      </top>
      <bottom/>
      <diagonal/>
    </border>
    <border>
      <left style="thin">
        <color rgb="FF72C7E7"/>
      </left>
      <right style="thin">
        <color rgb="FF72C7E7"/>
      </right>
      <top style="thin">
        <color rgb="FF72C7E7"/>
      </top>
      <bottom style="thin">
        <color rgb="FF72C7E7"/>
      </bottom>
      <diagonal/>
    </border>
    <border>
      <left style="thin">
        <color rgb="FF8C8C8C"/>
      </left>
      <right style="thin">
        <color theme="0"/>
      </right>
      <top style="thin">
        <color rgb="FF8C8C8C"/>
      </top>
      <bottom style="thin">
        <color theme="0"/>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diagonal/>
    </border>
    <border>
      <left/>
      <right style="thick">
        <color theme="0"/>
      </right>
      <top/>
      <bottom/>
      <diagonal/>
    </border>
    <border>
      <left/>
      <right/>
      <top style="medium">
        <color rgb="FF8C8C8C"/>
      </top>
      <bottom style="medium">
        <color rgb="FF8C8C8C"/>
      </bottom>
      <diagonal/>
    </border>
    <border>
      <left/>
      <right/>
      <top style="thin">
        <color rgb="FF8C8C8C"/>
      </top>
      <bottom style="thin">
        <color rgb="FF8C8C8C"/>
      </bottom>
      <diagonal/>
    </border>
    <border>
      <left/>
      <right style="thin">
        <color rgb="FF8C8C8C"/>
      </right>
      <top/>
      <bottom/>
      <diagonal/>
    </border>
    <border>
      <left style="medium">
        <color rgb="FF8C8C8C"/>
      </left>
      <right/>
      <top/>
      <bottom/>
      <diagonal/>
    </border>
  </borders>
  <cellStyleXfs count="4">
    <xf numFmtId="0" fontId="0" fillId="0" borderId="0">
      <alignment vertical="center"/>
    </xf>
    <xf numFmtId="38" fontId="16" fillId="0" borderId="0" applyFont="0" applyFill="0" applyBorder="0" applyAlignment="0" applyProtection="0">
      <alignment vertical="center"/>
    </xf>
    <xf numFmtId="0" fontId="16" fillId="0" borderId="0">
      <alignment vertical="center"/>
    </xf>
    <xf numFmtId="0" fontId="5" fillId="0" borderId="0">
      <alignment vertical="center"/>
    </xf>
  </cellStyleXfs>
  <cellXfs count="203">
    <xf numFmtId="0" fontId="0" fillId="0" borderId="0" xfId="0">
      <alignment vertical="center"/>
    </xf>
    <xf numFmtId="0" fontId="21" fillId="0" borderId="0" xfId="0" applyFont="1">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ont="1" applyFill="1" applyBorder="1" applyAlignment="1">
      <alignment horizontal="center" vertical="center" wrapText="1"/>
    </xf>
    <xf numFmtId="0" fontId="0" fillId="3" borderId="0" xfId="0" applyFill="1" applyBorder="1" applyAlignment="1">
      <alignment horizontal="left" vertical="center"/>
    </xf>
    <xf numFmtId="0" fontId="0" fillId="3" borderId="0" xfId="0" applyFill="1" applyBorder="1">
      <alignment vertical="center"/>
    </xf>
    <xf numFmtId="0" fontId="0" fillId="3" borderId="0" xfId="0" applyFill="1" applyBorder="1" applyAlignment="1">
      <alignment horizontal="left" vertical="top" wrapText="1"/>
    </xf>
    <xf numFmtId="0" fontId="0" fillId="3" borderId="0" xfId="0" applyFill="1" applyBorder="1" applyAlignment="1">
      <alignment horizontal="left" vertical="center" wrapText="1"/>
    </xf>
    <xf numFmtId="0" fontId="0" fillId="3" borderId="0" xfId="0" applyFill="1" applyBorder="1" applyAlignment="1">
      <alignment horizontal="center" vertical="center" wrapText="1"/>
    </xf>
    <xf numFmtId="38" fontId="16" fillId="3" borderId="0" xfId="1" applyFont="1" applyFill="1" applyBorder="1">
      <alignment vertical="center"/>
    </xf>
    <xf numFmtId="38" fontId="16" fillId="3" borderId="0" xfId="1" applyFont="1" applyFill="1" applyBorder="1" applyAlignment="1">
      <alignment horizontal="center" vertical="center"/>
    </xf>
    <xf numFmtId="0" fontId="0" fillId="3" borderId="0" xfId="0" applyFill="1" applyBorder="1" applyAlignment="1">
      <alignment horizontal="center" vertical="center"/>
    </xf>
    <xf numFmtId="0" fontId="0" fillId="3" borderId="3" xfId="0" applyFont="1" applyFill="1" applyBorder="1" applyAlignment="1">
      <alignment horizontal="center" vertical="center" wrapText="1"/>
    </xf>
    <xf numFmtId="0" fontId="0" fillId="3" borderId="4" xfId="0" applyFill="1" applyBorder="1" applyAlignment="1">
      <alignment horizontal="left" vertical="center"/>
    </xf>
    <xf numFmtId="0" fontId="0" fillId="3" borderId="5" xfId="0" applyFill="1" applyBorder="1" applyAlignment="1">
      <alignment horizontal="left" vertical="top" wrapText="1"/>
    </xf>
    <xf numFmtId="0" fontId="17" fillId="4" borderId="6"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0" fillId="2" borderId="8" xfId="0" applyFill="1" applyBorder="1" applyAlignment="1">
      <alignment horizontal="center" vertical="center" wrapText="1"/>
    </xf>
    <xf numFmtId="0" fontId="22" fillId="0" borderId="0" xfId="0" applyFont="1">
      <alignment vertical="center"/>
    </xf>
    <xf numFmtId="0" fontId="23" fillId="3" borderId="0" xfId="0" applyFont="1" applyFill="1" applyBorder="1" applyAlignment="1">
      <alignment horizontal="left" vertical="top" wrapText="1"/>
    </xf>
    <xf numFmtId="0" fontId="0" fillId="2" borderId="9" xfId="0" applyFill="1" applyBorder="1" applyAlignment="1">
      <alignment horizontal="center" vertical="center"/>
    </xf>
    <xf numFmtId="0" fontId="0" fillId="5" borderId="0" xfId="0" applyFill="1">
      <alignment vertical="center"/>
    </xf>
    <xf numFmtId="0" fontId="20" fillId="2" borderId="8" xfId="0" applyFont="1" applyFill="1" applyBorder="1" applyAlignment="1">
      <alignment horizontal="center" vertical="center"/>
    </xf>
    <xf numFmtId="0" fontId="0" fillId="5" borderId="10" xfId="0" applyFill="1" applyBorder="1" applyAlignment="1" applyProtection="1">
      <alignment horizontal="center" vertical="center"/>
      <protection locked="0"/>
    </xf>
    <xf numFmtId="0" fontId="0" fillId="6" borderId="4" xfId="0" applyFill="1" applyBorder="1" applyProtection="1">
      <alignment vertical="center"/>
      <protection locked="0"/>
    </xf>
    <xf numFmtId="0" fontId="0" fillId="6" borderId="11" xfId="0" applyFill="1" applyBorder="1" applyProtection="1">
      <alignment vertical="center"/>
      <protection locked="0"/>
    </xf>
    <xf numFmtId="0" fontId="0" fillId="2" borderId="12" xfId="0" applyFill="1" applyBorder="1" applyAlignment="1">
      <alignment horizontal="center" vertical="center"/>
    </xf>
    <xf numFmtId="0" fontId="0" fillId="5" borderId="13" xfId="0" applyFill="1" applyBorder="1" applyAlignment="1" applyProtection="1">
      <alignment horizontal="center" vertical="center"/>
      <protection locked="0"/>
    </xf>
    <xf numFmtId="0" fontId="0" fillId="2" borderId="12" xfId="0" applyFill="1" applyBorder="1" applyAlignment="1">
      <alignment horizontal="center" vertical="center" wrapText="1"/>
    </xf>
    <xf numFmtId="0" fontId="0" fillId="0" borderId="14" xfId="0" applyFill="1" applyBorder="1" applyAlignment="1" applyProtection="1">
      <alignment horizontal="center" vertical="center" wrapText="1"/>
      <protection locked="0"/>
    </xf>
    <xf numFmtId="0" fontId="0" fillId="0" borderId="15" xfId="0" applyFill="1" applyBorder="1" applyAlignment="1" applyProtection="1">
      <alignment horizontal="center" vertical="center" wrapText="1"/>
      <protection locked="0"/>
    </xf>
    <xf numFmtId="0" fontId="0" fillId="0" borderId="0" xfId="0" applyProtection="1">
      <alignment vertical="center"/>
      <protection locked="0"/>
    </xf>
    <xf numFmtId="0" fontId="17" fillId="7" borderId="16" xfId="0" applyFont="1" applyFill="1" applyBorder="1" applyAlignment="1" applyProtection="1">
      <alignment horizontal="center" vertical="center"/>
    </xf>
    <xf numFmtId="0" fontId="17" fillId="7" borderId="17" xfId="0" applyFont="1" applyFill="1" applyBorder="1" applyAlignment="1" applyProtection="1">
      <alignment horizontal="center" vertical="center"/>
    </xf>
    <xf numFmtId="0" fontId="17" fillId="7" borderId="18" xfId="0" applyFont="1" applyFill="1" applyBorder="1" applyAlignment="1" applyProtection="1">
      <alignment horizontal="center" vertical="center"/>
    </xf>
    <xf numFmtId="14" fontId="0" fillId="0" borderId="1" xfId="0" applyNumberFormat="1" applyBorder="1" applyProtection="1">
      <alignment vertical="center"/>
    </xf>
    <xf numFmtId="0" fontId="0" fillId="0" borderId="1" xfId="0" applyBorder="1" applyAlignment="1" applyProtection="1">
      <alignment horizontal="center" vertical="center"/>
    </xf>
    <xf numFmtId="0" fontId="0" fillId="0" borderId="1" xfId="0" applyBorder="1" applyProtection="1">
      <alignment vertical="center"/>
    </xf>
    <xf numFmtId="0" fontId="0" fillId="0" borderId="1" xfId="0" applyBorder="1" applyAlignment="1" applyProtection="1">
      <alignment vertical="center" wrapText="1"/>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81" fontId="16" fillId="0" borderId="14" xfId="1" applyNumberFormat="1" applyFont="1" applyFill="1" applyBorder="1" applyAlignment="1" applyProtection="1">
      <alignment vertical="center" shrinkToFit="1"/>
      <protection locked="0"/>
    </xf>
    <xf numFmtId="182" fontId="16" fillId="0" borderId="19" xfId="1" applyNumberFormat="1" applyFont="1" applyFill="1" applyBorder="1" applyAlignment="1" applyProtection="1">
      <alignment vertical="center" shrinkToFit="1"/>
      <protection locked="0"/>
    </xf>
    <xf numFmtId="182" fontId="16" fillId="0" borderId="15" xfId="1" applyNumberFormat="1" applyFont="1" applyFill="1" applyBorder="1" applyAlignment="1" applyProtection="1">
      <alignment vertical="center" shrinkToFit="1"/>
      <protection locked="0"/>
    </xf>
    <xf numFmtId="182" fontId="0" fillId="2" borderId="9" xfId="0" applyNumberFormat="1" applyFill="1" applyBorder="1" applyAlignment="1">
      <alignment vertical="center" shrinkToFit="1"/>
    </xf>
    <xf numFmtId="182" fontId="24" fillId="0" borderId="13" xfId="1" applyNumberFormat="1" applyFont="1" applyFill="1" applyBorder="1" applyAlignment="1" applyProtection="1">
      <alignment horizontal="right" vertical="center" shrinkToFit="1"/>
      <protection locked="0"/>
    </xf>
    <xf numFmtId="180" fontId="24" fillId="0" borderId="13" xfId="1" applyNumberFormat="1" applyFont="1" applyFill="1" applyBorder="1" applyAlignment="1" applyProtection="1">
      <alignment horizontal="right" vertical="center" shrinkToFit="1"/>
      <protection locked="0"/>
    </xf>
    <xf numFmtId="180" fontId="24" fillId="0" borderId="20" xfId="1" applyNumberFormat="1" applyFont="1" applyFill="1" applyBorder="1" applyAlignment="1" applyProtection="1">
      <alignment horizontal="right" vertical="center" shrinkToFit="1"/>
      <protection locked="0"/>
    </xf>
    <xf numFmtId="192" fontId="16" fillId="2" borderId="9" xfId="1" applyNumberFormat="1" applyFont="1" applyFill="1" applyBorder="1" applyAlignment="1">
      <alignment vertical="center" shrinkToFit="1"/>
    </xf>
    <xf numFmtId="192" fontId="16" fillId="2" borderId="8" xfId="1" applyNumberFormat="1" applyFont="1" applyFill="1" applyBorder="1" applyAlignment="1">
      <alignment vertical="center" shrinkToFit="1"/>
    </xf>
    <xf numFmtId="185" fontId="0" fillId="2" borderId="9" xfId="0" applyNumberFormat="1" applyFill="1" applyBorder="1" applyAlignment="1">
      <alignment vertical="center" shrinkToFit="1"/>
    </xf>
    <xf numFmtId="183" fontId="16" fillId="2" borderId="9" xfId="1" applyNumberFormat="1" applyFont="1" applyFill="1" applyBorder="1" applyAlignment="1">
      <alignment vertical="center" shrinkToFit="1"/>
    </xf>
    <xf numFmtId="177" fontId="0" fillId="2" borderId="9" xfId="0" applyNumberFormat="1" applyFill="1" applyBorder="1" applyAlignment="1">
      <alignment vertical="center" shrinkToFit="1"/>
    </xf>
    <xf numFmtId="0" fontId="0" fillId="0" borderId="0" xfId="0" applyFont="1" applyFill="1" applyBorder="1" applyAlignment="1" applyProtection="1">
      <alignment horizontal="left" vertical="top" wrapText="1"/>
      <protection locked="0"/>
    </xf>
    <xf numFmtId="191" fontId="0" fillId="2" borderId="9" xfId="0" applyNumberFormat="1" applyFill="1" applyBorder="1" applyAlignment="1">
      <alignment vertical="center" shrinkToFit="1"/>
    </xf>
    <xf numFmtId="182" fontId="16" fillId="2" borderId="9" xfId="1" applyNumberFormat="1" applyFont="1" applyFill="1" applyBorder="1" applyAlignment="1">
      <alignment vertical="center" shrinkToFit="1"/>
    </xf>
    <xf numFmtId="182" fontId="0" fillId="2" borderId="21" xfId="0" applyNumberFormat="1" applyFill="1" applyBorder="1" applyAlignment="1">
      <alignment vertical="center" shrinkToFit="1"/>
    </xf>
    <xf numFmtId="0" fontId="0" fillId="5" borderId="0" xfId="0" applyFill="1" applyBorder="1" applyAlignment="1">
      <alignment horizontal="left" vertical="center"/>
    </xf>
    <xf numFmtId="14" fontId="0" fillId="5" borderId="1" xfId="0" applyNumberFormat="1" applyFill="1" applyBorder="1">
      <alignment vertical="center"/>
    </xf>
    <xf numFmtId="0" fontId="0" fillId="5" borderId="1" xfId="0" applyFill="1" applyBorder="1" applyAlignment="1" applyProtection="1">
      <alignment horizontal="center" vertical="center" wrapText="1"/>
      <protection locked="0"/>
    </xf>
    <xf numFmtId="0" fontId="0" fillId="5" borderId="1" xfId="0" applyFill="1" applyBorder="1" applyProtection="1">
      <alignment vertical="center"/>
      <protection locked="0"/>
    </xf>
    <xf numFmtId="0" fontId="0" fillId="5" borderId="1" xfId="0" applyFill="1" applyBorder="1" applyAlignment="1" applyProtection="1">
      <alignment vertical="center" wrapText="1"/>
      <protection locked="0"/>
    </xf>
    <xf numFmtId="0" fontId="0" fillId="5" borderId="1" xfId="0" applyFill="1" applyBorder="1" applyAlignment="1">
      <alignment horizontal="center" vertical="center"/>
    </xf>
    <xf numFmtId="0" fontId="0" fillId="5" borderId="1" xfId="0" applyFill="1" applyBorder="1">
      <alignment vertical="center"/>
    </xf>
    <xf numFmtId="0" fontId="0" fillId="5" borderId="1" xfId="0" applyFill="1" applyBorder="1" applyAlignment="1">
      <alignment vertical="center" wrapText="1"/>
    </xf>
    <xf numFmtId="0" fontId="17" fillId="4" borderId="68" xfId="0" applyFont="1" applyFill="1" applyBorder="1" applyAlignment="1">
      <alignment horizontal="center" vertical="center" wrapText="1"/>
    </xf>
    <xf numFmtId="0" fontId="17" fillId="4" borderId="75" xfId="0" applyFont="1" applyFill="1" applyBorder="1" applyAlignment="1">
      <alignment horizontal="center" vertical="center" wrapText="1"/>
    </xf>
    <xf numFmtId="0" fontId="0" fillId="5" borderId="69" xfId="0" applyFont="1" applyFill="1" applyBorder="1" applyAlignment="1" applyProtection="1">
      <alignment horizontal="left" vertical="center" wrapText="1"/>
      <protection locked="0"/>
    </xf>
    <xf numFmtId="0" fontId="0" fillId="5" borderId="74" xfId="0" applyFont="1" applyFill="1" applyBorder="1" applyAlignment="1" applyProtection="1">
      <alignment horizontal="left" vertical="center" wrapText="1"/>
      <protection locked="0"/>
    </xf>
    <xf numFmtId="0" fontId="0" fillId="5" borderId="70" xfId="0" applyFont="1" applyFill="1" applyBorder="1" applyAlignment="1" applyProtection="1">
      <alignment horizontal="left" vertical="center" wrapText="1"/>
      <protection locked="0"/>
    </xf>
    <xf numFmtId="0" fontId="29" fillId="2" borderId="43" xfId="0" applyFont="1" applyFill="1" applyBorder="1" applyAlignment="1">
      <alignment horizontal="left" vertical="center" wrapText="1"/>
    </xf>
    <xf numFmtId="0" fontId="29" fillId="2" borderId="44" xfId="0" applyFont="1" applyFill="1" applyBorder="1" applyAlignment="1">
      <alignment horizontal="left" vertical="center" wrapText="1"/>
    </xf>
    <xf numFmtId="0" fontId="29" fillId="2" borderId="45" xfId="0" applyFont="1" applyFill="1" applyBorder="1" applyAlignment="1">
      <alignment horizontal="left" vertical="center" wrapText="1"/>
    </xf>
    <xf numFmtId="0" fontId="17" fillId="4" borderId="80" xfId="0" applyFont="1" applyFill="1" applyBorder="1" applyAlignment="1">
      <alignment horizontal="center" vertical="center"/>
    </xf>
    <xf numFmtId="0" fontId="17" fillId="4" borderId="0" xfId="0" applyFont="1" applyFill="1" applyBorder="1" applyAlignment="1">
      <alignment horizontal="center" vertical="center"/>
    </xf>
    <xf numFmtId="0" fontId="17" fillId="4" borderId="79" xfId="0" applyFont="1" applyFill="1" applyBorder="1" applyAlignment="1">
      <alignment horizontal="center" vertical="center"/>
    </xf>
    <xf numFmtId="177" fontId="0" fillId="2" borderId="41" xfId="0" applyNumberFormat="1" applyFill="1" applyBorder="1" applyAlignment="1">
      <alignment horizontal="center" vertical="center"/>
    </xf>
    <xf numFmtId="177" fontId="0" fillId="2" borderId="78" xfId="0" applyNumberFormat="1" applyFill="1" applyBorder="1" applyAlignment="1">
      <alignment horizontal="center" vertical="center"/>
    </xf>
    <xf numFmtId="177" fontId="0" fillId="2" borderId="8" xfId="0" applyNumberFormat="1" applyFill="1" applyBorder="1" applyAlignment="1">
      <alignment horizontal="center" vertical="center"/>
    </xf>
    <xf numFmtId="0" fontId="17" fillId="4" borderId="68" xfId="0" applyFont="1" applyFill="1" applyBorder="1" applyAlignment="1">
      <alignment horizontal="center" vertical="center"/>
    </xf>
    <xf numFmtId="178" fontId="27" fillId="0" borderId="41" xfId="0" applyNumberFormat="1" applyFont="1" applyBorder="1" applyAlignment="1">
      <alignment horizontal="center" vertical="center" shrinkToFit="1"/>
    </xf>
    <xf numFmtId="178" fontId="27" fillId="0" borderId="78" xfId="0" applyNumberFormat="1" applyFont="1" applyBorder="1" applyAlignment="1">
      <alignment horizontal="center" vertical="center" shrinkToFit="1"/>
    </xf>
    <xf numFmtId="0" fontId="17" fillId="10" borderId="0" xfId="0" applyFont="1" applyFill="1" applyBorder="1" applyAlignment="1">
      <alignment horizontal="center" vertical="center"/>
    </xf>
    <xf numFmtId="0" fontId="18" fillId="4" borderId="41" xfId="0" applyFont="1" applyFill="1" applyBorder="1" applyAlignment="1">
      <alignment horizontal="center" vertical="center"/>
    </xf>
    <xf numFmtId="0" fontId="18" fillId="4" borderId="8" xfId="0" applyFont="1" applyFill="1" applyBorder="1" applyAlignment="1">
      <alignment horizontal="center" vertical="center"/>
    </xf>
    <xf numFmtId="177" fontId="27" fillId="0" borderId="41" xfId="0" applyNumberFormat="1" applyFont="1" applyBorder="1" applyAlignment="1">
      <alignment horizontal="center" vertical="center" shrinkToFit="1"/>
    </xf>
    <xf numFmtId="177" fontId="27" fillId="0" borderId="78" xfId="0" applyNumberFormat="1" applyFont="1" applyBorder="1" applyAlignment="1">
      <alignment horizontal="center" vertical="center" shrinkToFit="1"/>
    </xf>
    <xf numFmtId="0" fontId="28" fillId="3" borderId="68" xfId="0" applyFont="1" applyFill="1" applyBorder="1" applyAlignment="1">
      <alignment horizontal="center" vertical="center"/>
    </xf>
    <xf numFmtId="0" fontId="28" fillId="3" borderId="79" xfId="0" applyFont="1" applyFill="1" applyBorder="1" applyAlignment="1">
      <alignment horizontal="center" vertical="center"/>
    </xf>
    <xf numFmtId="0" fontId="17" fillId="4" borderId="76" xfId="0" applyFont="1" applyFill="1" applyBorder="1" applyAlignment="1">
      <alignment horizontal="center" vertical="center" wrapText="1"/>
    </xf>
    <xf numFmtId="0" fontId="17" fillId="4" borderId="76" xfId="0" applyFont="1" applyFill="1" applyBorder="1" applyAlignment="1">
      <alignment horizontal="center" vertical="center"/>
    </xf>
    <xf numFmtId="0" fontId="17" fillId="4" borderId="77" xfId="0" applyFont="1" applyFill="1" applyBorder="1" applyAlignment="1">
      <alignment horizontal="center" vertical="center"/>
    </xf>
    <xf numFmtId="0" fontId="17" fillId="4" borderId="73" xfId="0" applyFont="1" applyFill="1" applyBorder="1" applyAlignment="1">
      <alignment horizontal="center" vertical="center"/>
    </xf>
    <xf numFmtId="177" fontId="0" fillId="0" borderId="69" xfId="0" applyNumberFormat="1" applyBorder="1" applyAlignment="1" applyProtection="1">
      <alignment horizontal="left" vertical="top" wrapText="1"/>
      <protection locked="0"/>
    </xf>
    <xf numFmtId="177" fontId="0" fillId="0" borderId="74" xfId="0" applyNumberFormat="1" applyBorder="1" applyAlignment="1" applyProtection="1">
      <alignment horizontal="left" vertical="top" wrapText="1"/>
      <protection locked="0"/>
    </xf>
    <xf numFmtId="177" fontId="0" fillId="0" borderId="70" xfId="0" applyNumberFormat="1" applyBorder="1" applyAlignment="1" applyProtection="1">
      <alignment horizontal="left" vertical="top" wrapText="1"/>
      <protection locked="0"/>
    </xf>
    <xf numFmtId="0" fontId="23" fillId="2" borderId="46" xfId="0" applyFont="1" applyFill="1" applyBorder="1" applyAlignment="1">
      <alignment horizontal="left" vertical="center" wrapText="1"/>
    </xf>
    <xf numFmtId="0" fontId="23" fillId="2" borderId="5" xfId="0" applyFont="1" applyFill="1" applyBorder="1" applyAlignment="1">
      <alignment horizontal="left" vertical="center" wrapText="1"/>
    </xf>
    <xf numFmtId="0" fontId="23" fillId="2" borderId="47" xfId="0" applyFont="1" applyFill="1" applyBorder="1" applyAlignment="1">
      <alignment horizontal="left" vertical="center" wrapText="1"/>
    </xf>
    <xf numFmtId="0" fontId="23" fillId="2" borderId="48" xfId="0" applyFont="1" applyFill="1" applyBorder="1" applyAlignment="1">
      <alignment horizontal="left" vertical="center" wrapText="1"/>
    </xf>
    <xf numFmtId="0" fontId="23" fillId="2" borderId="0" xfId="0" applyFont="1" applyFill="1" applyBorder="1" applyAlignment="1">
      <alignment horizontal="left" vertical="center" wrapText="1"/>
    </xf>
    <xf numFmtId="0" fontId="23" fillId="2" borderId="49" xfId="0" applyFont="1" applyFill="1" applyBorder="1" applyAlignment="1">
      <alignment horizontal="left" vertical="center" wrapText="1"/>
    </xf>
    <xf numFmtId="0" fontId="23" fillId="2" borderId="50" xfId="0" applyFont="1" applyFill="1" applyBorder="1" applyAlignment="1">
      <alignment horizontal="left" vertical="center" wrapText="1"/>
    </xf>
    <xf numFmtId="0" fontId="23" fillId="2" borderId="51" xfId="0" applyFont="1" applyFill="1" applyBorder="1" applyAlignment="1">
      <alignment horizontal="left" vertical="center" wrapText="1"/>
    </xf>
    <xf numFmtId="0" fontId="23" fillId="2" borderId="52" xfId="0" applyFont="1" applyFill="1" applyBorder="1" applyAlignment="1">
      <alignment horizontal="left" vertical="center" wrapText="1"/>
    </xf>
    <xf numFmtId="0" fontId="17" fillId="4" borderId="0" xfId="0" applyFont="1" applyFill="1" applyBorder="1" applyAlignment="1">
      <alignment horizontal="center" vertical="center" wrapText="1"/>
    </xf>
    <xf numFmtId="0" fontId="0" fillId="0" borderId="69" xfId="0" applyFont="1" applyFill="1" applyBorder="1" applyAlignment="1" applyProtection="1">
      <alignment horizontal="left" vertical="top" wrapText="1"/>
      <protection locked="0"/>
    </xf>
    <xf numFmtId="0" fontId="0" fillId="0" borderId="74" xfId="0" applyFont="1" applyFill="1" applyBorder="1" applyAlignment="1" applyProtection="1">
      <alignment horizontal="left" vertical="top" wrapText="1"/>
      <protection locked="0"/>
    </xf>
    <xf numFmtId="0" fontId="0" fillId="0" borderId="70" xfId="0" applyFont="1" applyFill="1" applyBorder="1" applyAlignment="1" applyProtection="1">
      <alignment horizontal="left" vertical="top" wrapText="1"/>
      <protection locked="0"/>
    </xf>
    <xf numFmtId="177" fontId="23" fillId="2" borderId="43" xfId="0" applyNumberFormat="1" applyFont="1" applyFill="1" applyBorder="1" applyAlignment="1">
      <alignment horizontal="left" vertical="center" wrapText="1"/>
    </xf>
    <xf numFmtId="177" fontId="23" fillId="2" borderId="44" xfId="0" applyNumberFormat="1" applyFont="1" applyFill="1" applyBorder="1" applyAlignment="1">
      <alignment horizontal="left" vertical="center" wrapText="1"/>
    </xf>
    <xf numFmtId="177" fontId="23" fillId="2" borderId="45" xfId="0" applyNumberFormat="1" applyFont="1" applyFill="1" applyBorder="1" applyAlignment="1">
      <alignment horizontal="left" vertical="center" wrapText="1"/>
    </xf>
    <xf numFmtId="0" fontId="17" fillId="4" borderId="75" xfId="0" applyFont="1" applyFill="1" applyBorder="1" applyAlignment="1">
      <alignment horizontal="center" vertical="center"/>
    </xf>
    <xf numFmtId="0" fontId="23" fillId="2" borderId="46" xfId="0" applyFont="1" applyFill="1" applyBorder="1" applyAlignment="1">
      <alignment horizontal="left" vertical="top" wrapText="1"/>
    </xf>
    <xf numFmtId="0" fontId="23" fillId="2" borderId="5" xfId="0" applyFont="1" applyFill="1" applyBorder="1" applyAlignment="1">
      <alignment horizontal="left" vertical="top" wrapText="1"/>
    </xf>
    <xf numFmtId="0" fontId="23" fillId="2" borderId="47" xfId="0" applyFont="1" applyFill="1" applyBorder="1" applyAlignment="1">
      <alignment horizontal="left" vertical="top" wrapText="1"/>
    </xf>
    <xf numFmtId="0" fontId="23" fillId="2" borderId="48"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49" xfId="0" applyFont="1" applyFill="1" applyBorder="1" applyAlignment="1">
      <alignment horizontal="left" vertical="top" wrapText="1"/>
    </xf>
    <xf numFmtId="0" fontId="23" fillId="2" borderId="50" xfId="0" applyFont="1" applyFill="1" applyBorder="1" applyAlignment="1">
      <alignment horizontal="left" vertical="top" wrapText="1"/>
    </xf>
    <xf numFmtId="0" fontId="23" fillId="2" borderId="51" xfId="0" applyFont="1" applyFill="1" applyBorder="1" applyAlignment="1">
      <alignment horizontal="left" vertical="top" wrapText="1"/>
    </xf>
    <xf numFmtId="0" fontId="23" fillId="2" borderId="52" xfId="0" applyFont="1" applyFill="1" applyBorder="1" applyAlignment="1">
      <alignment horizontal="left" vertical="top" wrapText="1"/>
    </xf>
    <xf numFmtId="0" fontId="17" fillId="4" borderId="71"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0" fillId="2" borderId="41" xfId="0" applyFill="1" applyBorder="1" applyAlignment="1">
      <alignment horizontal="center" vertical="center"/>
    </xf>
    <xf numFmtId="0" fontId="0" fillId="2" borderId="8" xfId="0" applyFill="1" applyBorder="1" applyAlignment="1">
      <alignment horizontal="center" vertical="center"/>
    </xf>
    <xf numFmtId="0" fontId="23" fillId="2" borderId="43" xfId="0" applyFont="1" applyFill="1" applyBorder="1" applyAlignment="1">
      <alignment horizontal="left" vertical="top" wrapText="1"/>
    </xf>
    <xf numFmtId="0" fontId="23" fillId="2" borderId="44" xfId="0" applyFont="1" applyFill="1" applyBorder="1" applyAlignment="1">
      <alignment horizontal="left" vertical="top" wrapText="1"/>
    </xf>
    <xf numFmtId="0" fontId="23" fillId="2" borderId="45" xfId="0" applyFont="1" applyFill="1" applyBorder="1" applyAlignment="1">
      <alignment horizontal="left" vertical="top" wrapText="1"/>
    </xf>
    <xf numFmtId="0" fontId="17" fillId="4" borderId="72" xfId="0" applyFont="1" applyFill="1" applyBorder="1" applyAlignment="1">
      <alignment horizontal="center" vertical="center"/>
    </xf>
    <xf numFmtId="177" fontId="0" fillId="0" borderId="69" xfId="0" applyNumberFormat="1" applyBorder="1" applyAlignment="1" applyProtection="1">
      <alignment horizontal="left" vertical="center" wrapText="1"/>
      <protection locked="0"/>
    </xf>
    <xf numFmtId="177" fontId="0" fillId="0" borderId="74" xfId="0" applyNumberFormat="1" applyBorder="1" applyAlignment="1" applyProtection="1">
      <alignment horizontal="left" vertical="center"/>
      <protection locked="0"/>
    </xf>
    <xf numFmtId="177" fontId="0" fillId="0" borderId="70" xfId="0" applyNumberFormat="1" applyBorder="1" applyAlignment="1" applyProtection="1">
      <alignment horizontal="left" vertical="center"/>
      <protection locked="0"/>
    </xf>
    <xf numFmtId="0" fontId="0" fillId="0" borderId="69" xfId="0" applyFill="1" applyBorder="1" applyAlignment="1" applyProtection="1">
      <alignment horizontal="center" vertical="center"/>
      <protection locked="0"/>
    </xf>
    <xf numFmtId="0" fontId="0" fillId="0" borderId="70" xfId="0" applyFill="1" applyBorder="1" applyAlignment="1" applyProtection="1">
      <alignment horizontal="center" vertical="center"/>
      <protection locked="0"/>
    </xf>
    <xf numFmtId="0" fontId="0" fillId="0" borderId="38" xfId="0" applyFill="1" applyBorder="1" applyAlignment="1" applyProtection="1">
      <alignment horizontal="center" vertical="center"/>
      <protection locked="0"/>
    </xf>
    <xf numFmtId="0" fontId="0" fillId="0" borderId="40" xfId="0" applyFill="1" applyBorder="1" applyAlignment="1" applyProtection="1">
      <alignment horizontal="center" vertical="center"/>
      <protection locked="0"/>
    </xf>
    <xf numFmtId="0" fontId="17" fillId="4" borderId="64" xfId="0" applyFont="1" applyFill="1" applyBorder="1" applyAlignment="1">
      <alignment horizontal="center" vertical="center"/>
    </xf>
    <xf numFmtId="0" fontId="17" fillId="4" borderId="65" xfId="0" applyFont="1" applyFill="1" applyBorder="1" applyAlignment="1">
      <alignment horizontal="center" vertical="center"/>
    </xf>
    <xf numFmtId="0" fontId="17" fillId="4" borderId="66" xfId="0" applyFont="1" applyFill="1" applyBorder="1" applyAlignment="1">
      <alignment horizontal="center" vertical="center"/>
    </xf>
    <xf numFmtId="0" fontId="17" fillId="4" borderId="67" xfId="0" applyFont="1" applyFill="1" applyBorder="1" applyAlignment="1">
      <alignment horizontal="center" vertical="center"/>
    </xf>
    <xf numFmtId="0" fontId="23" fillId="2" borderId="55" xfId="0" applyFont="1" applyFill="1" applyBorder="1" applyAlignment="1">
      <alignment horizontal="left" vertical="top" wrapText="1"/>
    </xf>
    <xf numFmtId="0" fontId="17" fillId="4" borderId="9" xfId="0" applyFont="1" applyFill="1" applyBorder="1" applyAlignment="1">
      <alignment horizontal="center" vertical="center" wrapText="1"/>
    </xf>
    <xf numFmtId="0" fontId="17" fillId="4" borderId="41" xfId="0" applyFont="1" applyFill="1" applyBorder="1" applyAlignment="1">
      <alignment horizontal="center" vertical="center" wrapText="1"/>
    </xf>
    <xf numFmtId="0" fontId="17" fillId="4" borderId="29" xfId="0" applyFont="1" applyFill="1" applyBorder="1" applyAlignment="1">
      <alignment horizontal="center" vertical="center" wrapText="1"/>
    </xf>
    <xf numFmtId="0" fontId="17" fillId="4" borderId="56" xfId="0" applyFont="1" applyFill="1" applyBorder="1" applyAlignment="1">
      <alignment horizontal="center" vertical="center" wrapText="1"/>
    </xf>
    <xf numFmtId="0" fontId="17" fillId="4" borderId="57" xfId="0" applyFont="1" applyFill="1" applyBorder="1" applyAlignment="1">
      <alignment horizontal="center" vertical="center" wrapText="1"/>
    </xf>
    <xf numFmtId="0" fontId="17" fillId="4" borderId="58" xfId="0" applyFont="1" applyFill="1" applyBorder="1" applyAlignment="1">
      <alignment horizontal="center" vertical="center" wrapText="1"/>
    </xf>
    <xf numFmtId="0" fontId="17" fillId="4" borderId="59" xfId="0" applyFont="1" applyFill="1" applyBorder="1" applyAlignment="1">
      <alignment horizontal="center" vertical="center" wrapText="1"/>
    </xf>
    <xf numFmtId="0" fontId="17" fillId="4" borderId="60" xfId="0" applyFont="1" applyFill="1" applyBorder="1" applyAlignment="1">
      <alignment horizontal="center" vertical="center"/>
    </xf>
    <xf numFmtId="0" fontId="17" fillId="4" borderId="61" xfId="0" applyFont="1" applyFill="1" applyBorder="1" applyAlignment="1">
      <alignment horizontal="center" vertical="center"/>
    </xf>
    <xf numFmtId="0" fontId="17" fillId="4" borderId="62" xfId="0" applyFont="1" applyFill="1" applyBorder="1" applyAlignment="1">
      <alignment horizontal="center" vertical="center"/>
    </xf>
    <xf numFmtId="0" fontId="17" fillId="4" borderId="63"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9" xfId="0" applyFont="1" applyFill="1" applyBorder="1" applyAlignment="1">
      <alignment horizontal="center" vertical="center"/>
    </xf>
    <xf numFmtId="0" fontId="0" fillId="0" borderId="53" xfId="0" applyBorder="1" applyAlignment="1" applyProtection="1">
      <alignment horizontal="center" vertical="center" wrapText="1"/>
      <protection locked="0"/>
    </xf>
    <xf numFmtId="0" fontId="0" fillId="0" borderId="20" xfId="0" applyBorder="1" applyAlignment="1" applyProtection="1">
      <alignment horizontal="center" vertical="center"/>
      <protection locked="0"/>
    </xf>
    <xf numFmtId="0" fontId="17" fillId="4" borderId="41" xfId="0" applyFont="1" applyFill="1" applyBorder="1" applyAlignment="1">
      <alignment horizontal="center" vertical="center"/>
    </xf>
    <xf numFmtId="177" fontId="0" fillId="0" borderId="31" xfId="0" applyNumberFormat="1" applyBorder="1" applyAlignment="1" applyProtection="1">
      <alignment horizontal="center" vertical="center" shrinkToFit="1"/>
      <protection locked="0"/>
    </xf>
    <xf numFmtId="177" fontId="0" fillId="0" borderId="33" xfId="0" applyNumberFormat="1" applyBorder="1" applyAlignment="1" applyProtection="1">
      <alignment horizontal="center" vertical="center" shrinkToFit="1"/>
      <protection locked="0"/>
    </xf>
    <xf numFmtId="0" fontId="0" fillId="0" borderId="3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7" fillId="4" borderId="34" xfId="0" applyFont="1" applyFill="1" applyBorder="1" applyAlignment="1">
      <alignment horizontal="center" vertical="center" wrapText="1"/>
    </xf>
    <xf numFmtId="0" fontId="17" fillId="4" borderId="35" xfId="0" applyFont="1" applyFill="1" applyBorder="1" applyAlignment="1">
      <alignment horizontal="center" vertical="center" wrapText="1"/>
    </xf>
    <xf numFmtId="0" fontId="17" fillId="4" borderId="36" xfId="0" applyFont="1" applyFill="1" applyBorder="1" applyAlignment="1">
      <alignment horizontal="center" vertical="center" wrapText="1"/>
    </xf>
    <xf numFmtId="0" fontId="17" fillId="4" borderId="37" xfId="0" applyFont="1" applyFill="1" applyBorder="1" applyAlignment="1">
      <alignment horizontal="center" vertical="center" wrapText="1"/>
    </xf>
    <xf numFmtId="0" fontId="0" fillId="0" borderId="10"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17" fillId="4" borderId="3" xfId="0" applyFont="1" applyFill="1" applyBorder="1" applyAlignment="1">
      <alignment horizontal="center" vertical="center"/>
    </xf>
    <xf numFmtId="177" fontId="0" fillId="0" borderId="53" xfId="0" applyNumberFormat="1" applyBorder="1" applyAlignment="1" applyProtection="1">
      <alignment horizontal="center" vertical="center" shrinkToFit="1"/>
      <protection locked="0"/>
    </xf>
    <xf numFmtId="177" fontId="0" fillId="0" borderId="20" xfId="0" applyNumberFormat="1" applyBorder="1" applyAlignment="1" applyProtection="1">
      <alignment horizontal="center" vertical="center" shrinkToFit="1"/>
      <protection locked="0"/>
    </xf>
    <xf numFmtId="0" fontId="17" fillId="4" borderId="54" xfId="0" applyFont="1" applyFill="1" applyBorder="1" applyAlignment="1">
      <alignment horizontal="center" vertical="center"/>
    </xf>
    <xf numFmtId="0" fontId="0" fillId="0" borderId="20" xfId="0" applyBorder="1" applyAlignment="1" applyProtection="1">
      <alignment horizontal="center" vertical="center" wrapText="1"/>
      <protection locked="0"/>
    </xf>
    <xf numFmtId="0" fontId="17" fillId="4" borderId="54" xfId="0" applyFont="1" applyFill="1" applyBorder="1" applyAlignment="1">
      <alignment horizontal="center" vertical="center" wrapText="1"/>
    </xf>
    <xf numFmtId="0" fontId="0" fillId="5" borderId="4"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17" fillId="4" borderId="42" xfId="0" applyFont="1" applyFill="1" applyBorder="1" applyAlignment="1">
      <alignment horizontal="center" vertical="center" wrapText="1"/>
    </xf>
    <xf numFmtId="177" fontId="0" fillId="0" borderId="31" xfId="0" applyNumberFormat="1" applyBorder="1" applyAlignment="1" applyProtection="1">
      <alignment horizontal="center" vertical="center"/>
      <protection locked="0"/>
    </xf>
    <xf numFmtId="177" fontId="0" fillId="0" borderId="33" xfId="0" applyNumberFormat="1" applyBorder="1" applyAlignment="1" applyProtection="1">
      <alignment horizontal="center" vertical="center"/>
      <protection locked="0"/>
    </xf>
    <xf numFmtId="0" fontId="25" fillId="8" borderId="0" xfId="0" applyFont="1" applyFill="1" applyAlignment="1">
      <alignment horizontal="center" vertical="center"/>
    </xf>
    <xf numFmtId="0" fontId="26" fillId="3" borderId="22" xfId="0" applyFont="1" applyFill="1" applyBorder="1" applyAlignment="1">
      <alignment horizontal="center" vertical="center"/>
    </xf>
    <xf numFmtId="0" fontId="19" fillId="9" borderId="23" xfId="0" applyFont="1" applyFill="1" applyBorder="1" applyAlignment="1">
      <alignment horizontal="left" vertical="center" wrapText="1"/>
    </xf>
    <xf numFmtId="0" fontId="19" fillId="9" borderId="24" xfId="0" applyFont="1" applyFill="1" applyBorder="1" applyAlignment="1">
      <alignment horizontal="left" vertical="center" wrapText="1"/>
    </xf>
    <xf numFmtId="0" fontId="19" fillId="9" borderId="25" xfId="0" applyFont="1" applyFill="1" applyBorder="1" applyAlignment="1">
      <alignment horizontal="left" vertical="center" wrapText="1"/>
    </xf>
    <xf numFmtId="0" fontId="19" fillId="9" borderId="26" xfId="0" applyFont="1" applyFill="1" applyBorder="1" applyAlignment="1">
      <alignment horizontal="left" vertical="center" wrapText="1"/>
    </xf>
    <xf numFmtId="0" fontId="19" fillId="9" borderId="27" xfId="0" applyFont="1" applyFill="1" applyBorder="1" applyAlignment="1">
      <alignment horizontal="left" vertical="center" wrapText="1"/>
    </xf>
    <xf numFmtId="0" fontId="19" fillId="9" borderId="28" xfId="0" applyFont="1" applyFill="1" applyBorder="1" applyAlignment="1">
      <alignment horizontal="left" vertical="center" wrapText="1"/>
    </xf>
    <xf numFmtId="0" fontId="17" fillId="4" borderId="29" xfId="0" applyFont="1" applyFill="1" applyBorder="1" applyAlignment="1">
      <alignment horizontal="center" vertical="center"/>
    </xf>
    <xf numFmtId="0" fontId="17" fillId="4" borderId="30" xfId="0" applyFont="1" applyFill="1" applyBorder="1" applyAlignment="1">
      <alignment horizontal="center" vertical="center"/>
    </xf>
    <xf numFmtId="0" fontId="0" fillId="0" borderId="31"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17" fillId="10" borderId="0" xfId="0" applyFont="1" applyFill="1" applyAlignment="1">
      <alignment horizontal="center" vertical="center"/>
    </xf>
    <xf numFmtId="0" fontId="30" fillId="3" borderId="22" xfId="0" applyFont="1" applyFill="1" applyBorder="1" applyAlignment="1">
      <alignment horizontal="center" vertical="center"/>
    </xf>
  </cellXfs>
  <cellStyles count="4">
    <cellStyle name="桁区切り" xfId="1" builtinId="6"/>
    <cellStyle name="標準" xfId="0" builtinId="0"/>
    <cellStyle name="標準 2" xfId="2" xr:uid="{33C8306A-5420-44B2-A299-F58556FF6D2D}"/>
    <cellStyle name="標準 2 2" xfId="3" xr:uid="{7B2AC4A0-37E5-45CC-8C4E-7A7AD8A644CA}"/>
  </cellStyles>
  <dxfs count="3">
    <dxf>
      <fill>
        <patternFill patternType="darkGrid"/>
      </fill>
    </dxf>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246318</xdr:colOff>
      <xdr:row>37</xdr:row>
      <xdr:rowOff>9222</xdr:rowOff>
    </xdr:from>
    <xdr:to>
      <xdr:col>3</xdr:col>
      <xdr:colOff>547669</xdr:colOff>
      <xdr:row>38</xdr:row>
      <xdr:rowOff>847</xdr:rowOff>
    </xdr:to>
    <xdr:sp macro="" textlink="">
      <xdr:nvSpPr>
        <xdr:cNvPr id="2" name="下矢印 1">
          <a:extLst>
            <a:ext uri="{FF2B5EF4-FFF2-40B4-BE49-F238E27FC236}">
              <a16:creationId xmlns:a16="http://schemas.microsoft.com/office/drawing/2014/main" id="{71002C48-C70F-CD37-039A-EE01E710F327}"/>
            </a:ext>
          </a:extLst>
        </xdr:cNvPr>
        <xdr:cNvSpPr/>
      </xdr:nvSpPr>
      <xdr:spPr>
        <a:xfrm>
          <a:off x="17207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233618</xdr:colOff>
      <xdr:row>37</xdr:row>
      <xdr:rowOff>9222</xdr:rowOff>
    </xdr:from>
    <xdr:to>
      <xdr:col>4</xdr:col>
      <xdr:colOff>524206</xdr:colOff>
      <xdr:row>38</xdr:row>
      <xdr:rowOff>847</xdr:rowOff>
    </xdr:to>
    <xdr:sp macro="" textlink="">
      <xdr:nvSpPr>
        <xdr:cNvPr id="3" name="下矢印 2">
          <a:extLst>
            <a:ext uri="{FF2B5EF4-FFF2-40B4-BE49-F238E27FC236}">
              <a16:creationId xmlns:a16="http://schemas.microsoft.com/office/drawing/2014/main" id="{20A76961-3B07-B2C1-5A4A-7D7E5D8F63F5}"/>
            </a:ext>
          </a:extLst>
        </xdr:cNvPr>
        <xdr:cNvSpPr/>
      </xdr:nvSpPr>
      <xdr:spPr>
        <a:xfrm>
          <a:off x="24319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257929</xdr:colOff>
      <xdr:row>25</xdr:row>
      <xdr:rowOff>22426</xdr:rowOff>
    </xdr:from>
    <xdr:to>
      <xdr:col>3</xdr:col>
      <xdr:colOff>548517</xdr:colOff>
      <xdr:row>25</xdr:row>
      <xdr:rowOff>238426</xdr:rowOff>
    </xdr:to>
    <xdr:sp macro="" textlink="">
      <xdr:nvSpPr>
        <xdr:cNvPr id="4" name="下矢印 3">
          <a:extLst>
            <a:ext uri="{FF2B5EF4-FFF2-40B4-BE49-F238E27FC236}">
              <a16:creationId xmlns:a16="http://schemas.microsoft.com/office/drawing/2014/main" id="{3019789F-4DA4-BBB5-2589-5745A03C0233}"/>
            </a:ext>
          </a:extLst>
        </xdr:cNvPr>
        <xdr:cNvSpPr/>
      </xdr:nvSpPr>
      <xdr:spPr>
        <a:xfrm rot="10800000">
          <a:off x="1732399" y="41467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636781</xdr:colOff>
      <xdr:row>30</xdr:row>
      <xdr:rowOff>46466</xdr:rowOff>
    </xdr:from>
    <xdr:to>
      <xdr:col>4</xdr:col>
      <xdr:colOff>128160</xdr:colOff>
      <xdr:row>31</xdr:row>
      <xdr:rowOff>8466</xdr:rowOff>
    </xdr:to>
    <xdr:sp macro="" textlink="">
      <xdr:nvSpPr>
        <xdr:cNvPr id="5" name="下矢印 4">
          <a:extLst>
            <a:ext uri="{FF2B5EF4-FFF2-40B4-BE49-F238E27FC236}">
              <a16:creationId xmlns:a16="http://schemas.microsoft.com/office/drawing/2014/main" id="{E46A4451-18F5-3341-BE92-E00E566E3051}"/>
            </a:ext>
          </a:extLst>
        </xdr:cNvPr>
        <xdr:cNvSpPr/>
      </xdr:nvSpPr>
      <xdr:spPr>
        <a:xfrm rot="10800000">
          <a:off x="2073151" y="5083286"/>
          <a:ext cx="262800" cy="2134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220918</xdr:colOff>
      <xdr:row>56</xdr:row>
      <xdr:rowOff>18747</xdr:rowOff>
    </xdr:from>
    <xdr:to>
      <xdr:col>6</xdr:col>
      <xdr:colOff>520880</xdr:colOff>
      <xdr:row>57</xdr:row>
      <xdr:rowOff>20197</xdr:rowOff>
    </xdr:to>
    <xdr:sp macro="" textlink="">
      <xdr:nvSpPr>
        <xdr:cNvPr id="6" name="下矢印 5">
          <a:extLst>
            <a:ext uri="{FF2B5EF4-FFF2-40B4-BE49-F238E27FC236}">
              <a16:creationId xmlns:a16="http://schemas.microsoft.com/office/drawing/2014/main" id="{0F49014F-8CF5-6A19-869D-ED4629D90B03}"/>
            </a:ext>
          </a:extLst>
        </xdr:cNvPr>
        <xdr:cNvSpPr/>
      </xdr:nvSpPr>
      <xdr:spPr>
        <a:xfrm rot="10800000">
          <a:off x="3989008"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17</xdr:row>
      <xdr:rowOff>93874</xdr:rowOff>
    </xdr:from>
    <xdr:to>
      <xdr:col>9</xdr:col>
      <xdr:colOff>13439</xdr:colOff>
      <xdr:row>18</xdr:row>
      <xdr:rowOff>98531</xdr:rowOff>
    </xdr:to>
    <xdr:sp macro="" textlink="">
      <xdr:nvSpPr>
        <xdr:cNvPr id="7" name="下矢印 6">
          <a:extLst>
            <a:ext uri="{FF2B5EF4-FFF2-40B4-BE49-F238E27FC236}">
              <a16:creationId xmlns:a16="http://schemas.microsoft.com/office/drawing/2014/main" id="{88D1B9C0-A08E-C844-9FE2-D6728973049D}"/>
            </a:ext>
          </a:extLst>
        </xdr:cNvPr>
        <xdr:cNvSpPr/>
      </xdr:nvSpPr>
      <xdr:spPr>
        <a:xfrm rot="5400000">
          <a:off x="5466978" y="262027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14967</xdr:colOff>
      <xdr:row>15</xdr:row>
      <xdr:rowOff>85712</xdr:rowOff>
    </xdr:from>
    <xdr:to>
      <xdr:col>6</xdr:col>
      <xdr:colOff>22</xdr:colOff>
      <xdr:row>15</xdr:row>
      <xdr:rowOff>241227</xdr:rowOff>
    </xdr:to>
    <xdr:sp macro="" textlink="">
      <xdr:nvSpPr>
        <xdr:cNvPr id="8" name="下矢印 7">
          <a:extLst>
            <a:ext uri="{FF2B5EF4-FFF2-40B4-BE49-F238E27FC236}">
              <a16:creationId xmlns:a16="http://schemas.microsoft.com/office/drawing/2014/main" id="{B55BDDA3-98E7-1F84-4C4E-05D76391E13C}"/>
            </a:ext>
          </a:extLst>
        </xdr:cNvPr>
        <xdr:cNvSpPr/>
      </xdr:nvSpPr>
      <xdr:spPr>
        <a:xfrm rot="5400000">
          <a:off x="3284619" y="2087195"/>
          <a:ext cx="164663" cy="84037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298300</xdr:colOff>
      <xdr:row>25</xdr:row>
      <xdr:rowOff>22426</xdr:rowOff>
    </xdr:from>
    <xdr:to>
      <xdr:col>5</xdr:col>
      <xdr:colOff>590897</xdr:colOff>
      <xdr:row>25</xdr:row>
      <xdr:rowOff>238426</xdr:rowOff>
    </xdr:to>
    <xdr:sp macro="" textlink="">
      <xdr:nvSpPr>
        <xdr:cNvPr id="9" name="下矢印 8">
          <a:extLst>
            <a:ext uri="{FF2B5EF4-FFF2-40B4-BE49-F238E27FC236}">
              <a16:creationId xmlns:a16="http://schemas.microsoft.com/office/drawing/2014/main" id="{366AEBAE-88C3-921D-FBAC-8F2BACBEDF8C}"/>
            </a:ext>
          </a:extLst>
        </xdr:cNvPr>
        <xdr:cNvSpPr/>
      </xdr:nvSpPr>
      <xdr:spPr>
        <a:xfrm rot="10800000">
          <a:off x="3211045" y="41467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630432</xdr:colOff>
      <xdr:row>30</xdr:row>
      <xdr:rowOff>22428</xdr:rowOff>
    </xdr:from>
    <xdr:to>
      <xdr:col>7</xdr:col>
      <xdr:colOff>235657</xdr:colOff>
      <xdr:row>30</xdr:row>
      <xdr:rowOff>238428</xdr:rowOff>
    </xdr:to>
    <xdr:sp macro="" textlink="">
      <xdr:nvSpPr>
        <xdr:cNvPr id="10" name="下矢印 9">
          <a:extLst>
            <a:ext uri="{FF2B5EF4-FFF2-40B4-BE49-F238E27FC236}">
              <a16:creationId xmlns:a16="http://schemas.microsoft.com/office/drawing/2014/main" id="{4B72BD9F-5DBC-5576-8330-C947EDB7D88F}"/>
            </a:ext>
          </a:extLst>
        </xdr:cNvPr>
        <xdr:cNvSpPr/>
      </xdr:nvSpPr>
      <xdr:spPr>
        <a:xfrm rot="10800000">
          <a:off x="4341372" y="506877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71</xdr:row>
      <xdr:rowOff>140150</xdr:rowOff>
    </xdr:from>
    <xdr:to>
      <xdr:col>9</xdr:col>
      <xdr:colOff>930881</xdr:colOff>
      <xdr:row>71</xdr:row>
      <xdr:rowOff>346759</xdr:rowOff>
    </xdr:to>
    <xdr:sp macro="" textlink="">
      <xdr:nvSpPr>
        <xdr:cNvPr id="11" name="下矢印 10">
          <a:extLst>
            <a:ext uri="{FF2B5EF4-FFF2-40B4-BE49-F238E27FC236}">
              <a16:creationId xmlns:a16="http://schemas.microsoft.com/office/drawing/2014/main" id="{2906EA34-580C-DA43-A165-19660EAA8C53}"/>
            </a:ext>
          </a:extLst>
        </xdr:cNvPr>
        <xdr:cNvSpPr/>
      </xdr:nvSpPr>
      <xdr:spPr>
        <a:xfrm rot="5400000">
          <a:off x="6166834" y="1437120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73</xdr:row>
      <xdr:rowOff>97973</xdr:rowOff>
    </xdr:from>
    <xdr:to>
      <xdr:col>9</xdr:col>
      <xdr:colOff>930881</xdr:colOff>
      <xdr:row>73</xdr:row>
      <xdr:rowOff>313973</xdr:rowOff>
    </xdr:to>
    <xdr:sp macro="" textlink="">
      <xdr:nvSpPr>
        <xdr:cNvPr id="12" name="下矢印 11">
          <a:extLst>
            <a:ext uri="{FF2B5EF4-FFF2-40B4-BE49-F238E27FC236}">
              <a16:creationId xmlns:a16="http://schemas.microsoft.com/office/drawing/2014/main" id="{B57C23F0-1F6B-D47F-DBBA-432CAAFF5EB0}"/>
            </a:ext>
          </a:extLst>
        </xdr:cNvPr>
        <xdr:cNvSpPr/>
      </xdr:nvSpPr>
      <xdr:spPr>
        <a:xfrm rot="5400000">
          <a:off x="6166834" y="1492529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59</xdr:row>
      <xdr:rowOff>94796</xdr:rowOff>
    </xdr:from>
    <xdr:to>
      <xdr:col>9</xdr:col>
      <xdr:colOff>930881</xdr:colOff>
      <xdr:row>59</xdr:row>
      <xdr:rowOff>301796</xdr:rowOff>
    </xdr:to>
    <xdr:sp macro="" textlink="">
      <xdr:nvSpPr>
        <xdr:cNvPr id="13" name="下矢印 12">
          <a:extLst>
            <a:ext uri="{FF2B5EF4-FFF2-40B4-BE49-F238E27FC236}">
              <a16:creationId xmlns:a16="http://schemas.microsoft.com/office/drawing/2014/main" id="{0ED155C3-5DCD-AA47-A6C3-BE6B0ED274AC}"/>
            </a:ext>
          </a:extLst>
        </xdr:cNvPr>
        <xdr:cNvSpPr/>
      </xdr:nvSpPr>
      <xdr:spPr>
        <a:xfrm rot="5400000">
          <a:off x="6166834" y="1187983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61</xdr:row>
      <xdr:rowOff>79825</xdr:rowOff>
    </xdr:from>
    <xdr:to>
      <xdr:col>9</xdr:col>
      <xdr:colOff>930881</xdr:colOff>
      <xdr:row>61</xdr:row>
      <xdr:rowOff>295825</xdr:rowOff>
    </xdr:to>
    <xdr:sp macro="" textlink="">
      <xdr:nvSpPr>
        <xdr:cNvPr id="14" name="下矢印 13">
          <a:extLst>
            <a:ext uri="{FF2B5EF4-FFF2-40B4-BE49-F238E27FC236}">
              <a16:creationId xmlns:a16="http://schemas.microsoft.com/office/drawing/2014/main" id="{CB30451F-A3F5-41FD-D0B6-4C27C37FAF08}"/>
            </a:ext>
          </a:extLst>
        </xdr:cNvPr>
        <xdr:cNvSpPr/>
      </xdr:nvSpPr>
      <xdr:spPr>
        <a:xfrm rot="5400000">
          <a:off x="6166834" y="122706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69</xdr:row>
      <xdr:rowOff>78921</xdr:rowOff>
    </xdr:from>
    <xdr:to>
      <xdr:col>9</xdr:col>
      <xdr:colOff>930881</xdr:colOff>
      <xdr:row>69</xdr:row>
      <xdr:rowOff>294921</xdr:rowOff>
    </xdr:to>
    <xdr:sp macro="" textlink="">
      <xdr:nvSpPr>
        <xdr:cNvPr id="15" name="下矢印 14">
          <a:extLst>
            <a:ext uri="{FF2B5EF4-FFF2-40B4-BE49-F238E27FC236}">
              <a16:creationId xmlns:a16="http://schemas.microsoft.com/office/drawing/2014/main" id="{57D5FB6C-89FB-4D58-8FF4-FD3A40C232D2}"/>
            </a:ext>
          </a:extLst>
        </xdr:cNvPr>
        <xdr:cNvSpPr/>
      </xdr:nvSpPr>
      <xdr:spPr>
        <a:xfrm rot="5400000">
          <a:off x="6166834" y="1391564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132018</xdr:colOff>
      <xdr:row>66</xdr:row>
      <xdr:rowOff>18747</xdr:rowOff>
    </xdr:from>
    <xdr:to>
      <xdr:col>6</xdr:col>
      <xdr:colOff>431980</xdr:colOff>
      <xdr:row>67</xdr:row>
      <xdr:rowOff>1182</xdr:rowOff>
    </xdr:to>
    <xdr:sp macro="" textlink="">
      <xdr:nvSpPr>
        <xdr:cNvPr id="16" name="下矢印 15">
          <a:extLst>
            <a:ext uri="{FF2B5EF4-FFF2-40B4-BE49-F238E27FC236}">
              <a16:creationId xmlns:a16="http://schemas.microsoft.com/office/drawing/2014/main" id="{24121FA1-AA9A-6D14-4245-200F590AF291}"/>
            </a:ext>
          </a:extLst>
        </xdr:cNvPr>
        <xdr:cNvSpPr/>
      </xdr:nvSpPr>
      <xdr:spPr>
        <a:xfrm>
          <a:off x="3909633" y="13511862"/>
          <a:ext cx="262467" cy="2354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75</xdr:row>
      <xdr:rowOff>168730</xdr:rowOff>
    </xdr:from>
    <xdr:to>
      <xdr:col>9</xdr:col>
      <xdr:colOff>930881</xdr:colOff>
      <xdr:row>75</xdr:row>
      <xdr:rowOff>375339</xdr:rowOff>
    </xdr:to>
    <xdr:sp macro="" textlink="">
      <xdr:nvSpPr>
        <xdr:cNvPr id="17" name="下矢印 16">
          <a:extLst>
            <a:ext uri="{FF2B5EF4-FFF2-40B4-BE49-F238E27FC236}">
              <a16:creationId xmlns:a16="http://schemas.microsoft.com/office/drawing/2014/main" id="{76B5B57E-DB93-8C49-FA6A-A2A64CE8070B}"/>
            </a:ext>
          </a:extLst>
        </xdr:cNvPr>
        <xdr:cNvSpPr/>
      </xdr:nvSpPr>
      <xdr:spPr>
        <a:xfrm rot="5400000">
          <a:off x="6166834" y="1539038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20</xdr:row>
      <xdr:rowOff>93874</xdr:rowOff>
    </xdr:from>
    <xdr:to>
      <xdr:col>9</xdr:col>
      <xdr:colOff>13439</xdr:colOff>
      <xdr:row>21</xdr:row>
      <xdr:rowOff>98531</xdr:rowOff>
    </xdr:to>
    <xdr:sp macro="" textlink="">
      <xdr:nvSpPr>
        <xdr:cNvPr id="18" name="下矢印 17">
          <a:extLst>
            <a:ext uri="{FF2B5EF4-FFF2-40B4-BE49-F238E27FC236}">
              <a16:creationId xmlns:a16="http://schemas.microsoft.com/office/drawing/2014/main" id="{431C757C-310E-60AE-5F1C-D5D990446225}"/>
            </a:ext>
          </a:extLst>
        </xdr:cNvPr>
        <xdr:cNvSpPr/>
      </xdr:nvSpPr>
      <xdr:spPr>
        <a:xfrm rot="5400000">
          <a:off x="5466978" y="306985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563818</xdr:colOff>
      <xdr:row>56</xdr:row>
      <xdr:rowOff>18747</xdr:rowOff>
    </xdr:from>
    <xdr:to>
      <xdr:col>2</xdr:col>
      <xdr:colOff>121553</xdr:colOff>
      <xdr:row>57</xdr:row>
      <xdr:rowOff>20197</xdr:rowOff>
    </xdr:to>
    <xdr:sp macro="" textlink="">
      <xdr:nvSpPr>
        <xdr:cNvPr id="19" name="下矢印 18">
          <a:extLst>
            <a:ext uri="{FF2B5EF4-FFF2-40B4-BE49-F238E27FC236}">
              <a16:creationId xmlns:a16="http://schemas.microsoft.com/office/drawing/2014/main" id="{7AB1E160-0512-70BD-A778-433429124839}"/>
            </a:ext>
          </a:extLst>
        </xdr:cNvPr>
        <xdr:cNvSpPr/>
      </xdr:nvSpPr>
      <xdr:spPr>
        <a:xfrm rot="10800000">
          <a:off x="659068" y="11182047"/>
          <a:ext cx="26627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278068</xdr:colOff>
      <xdr:row>56</xdr:row>
      <xdr:rowOff>18747</xdr:rowOff>
    </xdr:from>
    <xdr:to>
      <xdr:col>3</xdr:col>
      <xdr:colOff>559283</xdr:colOff>
      <xdr:row>57</xdr:row>
      <xdr:rowOff>20197</xdr:rowOff>
    </xdr:to>
    <xdr:sp macro="" textlink="">
      <xdr:nvSpPr>
        <xdr:cNvPr id="20" name="下矢印 19">
          <a:extLst>
            <a:ext uri="{FF2B5EF4-FFF2-40B4-BE49-F238E27FC236}">
              <a16:creationId xmlns:a16="http://schemas.microsoft.com/office/drawing/2014/main" id="{6652D777-A058-8883-8FFD-7C0E7B9B210D}"/>
            </a:ext>
          </a:extLst>
        </xdr:cNvPr>
        <xdr:cNvSpPr/>
      </xdr:nvSpPr>
      <xdr:spPr>
        <a:xfrm rot="10800000">
          <a:off x="17430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268543</xdr:colOff>
      <xdr:row>56</xdr:row>
      <xdr:rowOff>18747</xdr:rowOff>
    </xdr:from>
    <xdr:to>
      <xdr:col>4</xdr:col>
      <xdr:colOff>560173</xdr:colOff>
      <xdr:row>57</xdr:row>
      <xdr:rowOff>20197</xdr:rowOff>
    </xdr:to>
    <xdr:sp macro="" textlink="">
      <xdr:nvSpPr>
        <xdr:cNvPr id="21" name="下矢印 20">
          <a:extLst>
            <a:ext uri="{FF2B5EF4-FFF2-40B4-BE49-F238E27FC236}">
              <a16:creationId xmlns:a16="http://schemas.microsoft.com/office/drawing/2014/main" id="{2AFCFF04-E4AC-FE57-5F86-A088BA7A7BF5}"/>
            </a:ext>
          </a:extLst>
        </xdr:cNvPr>
        <xdr:cNvSpPr/>
      </xdr:nvSpPr>
      <xdr:spPr>
        <a:xfrm rot="10800000">
          <a:off x="24669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37249</xdr:colOff>
      <xdr:row>63</xdr:row>
      <xdr:rowOff>51250</xdr:rowOff>
    </xdr:from>
    <xdr:to>
      <xdr:col>10</xdr:col>
      <xdr:colOff>16481</xdr:colOff>
      <xdr:row>63</xdr:row>
      <xdr:rowOff>267250</xdr:rowOff>
    </xdr:to>
    <xdr:sp macro="" textlink="">
      <xdr:nvSpPr>
        <xdr:cNvPr id="32" name="下矢印 13">
          <a:extLst>
            <a:ext uri="{FF2B5EF4-FFF2-40B4-BE49-F238E27FC236}">
              <a16:creationId xmlns:a16="http://schemas.microsoft.com/office/drawing/2014/main" id="{D0F904ED-1E40-CFB4-6956-8F2F8EFFE79E}"/>
            </a:ext>
          </a:extLst>
        </xdr:cNvPr>
        <xdr:cNvSpPr/>
      </xdr:nvSpPr>
      <xdr:spPr>
        <a:xfrm rot="5400000">
          <a:off x="6900690" y="12333059"/>
          <a:ext cx="216000" cy="91268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17CEA-E47C-491D-96BB-FF9F3CC0E4C5}">
  <dimension ref="B2:T93"/>
  <sheetViews>
    <sheetView showGridLines="0" tabSelected="1" view="pageBreakPreview" zoomScale="85" zoomScaleNormal="85" zoomScaleSheetLayoutView="85" workbookViewId="0">
      <selection activeCell="D9" sqref="D9:M9"/>
    </sheetView>
  </sheetViews>
  <sheetFormatPr defaultRowHeight="13.5" x14ac:dyDescent="0.15"/>
  <cols>
    <col min="1" max="1" width="2.25" customWidth="1"/>
    <col min="2" max="13" width="11.625" customWidth="1"/>
    <col min="14" max="14" width="1.875" customWidth="1"/>
  </cols>
  <sheetData>
    <row r="2" spans="2:20" ht="19.899999999999999" customHeight="1" x14ac:dyDescent="0.15">
      <c r="B2" s="188" t="s">
        <v>123</v>
      </c>
      <c r="C2" s="188"/>
      <c r="D2" s="188"/>
      <c r="E2" s="188"/>
      <c r="F2" s="188"/>
      <c r="G2" s="188"/>
      <c r="H2" s="188"/>
      <c r="I2" s="188"/>
      <c r="J2" s="188"/>
      <c r="K2" s="188"/>
      <c r="L2" s="188"/>
      <c r="M2" s="188"/>
    </row>
    <row r="3" spans="2:20" ht="4.1500000000000004" customHeight="1" x14ac:dyDescent="0.15">
      <c r="B3" s="3"/>
      <c r="C3" s="3"/>
      <c r="D3" s="3"/>
      <c r="E3" s="3"/>
      <c r="F3" s="3"/>
      <c r="G3" s="3"/>
      <c r="H3" s="3"/>
      <c r="I3" s="3"/>
      <c r="J3" s="3"/>
      <c r="K3" s="3"/>
      <c r="L3" s="3"/>
      <c r="M3" s="3"/>
    </row>
    <row r="4" spans="2:20" ht="27.6" customHeight="1" x14ac:dyDescent="0.15">
      <c r="B4" s="189" t="s">
        <v>117</v>
      </c>
      <c r="C4" s="189"/>
      <c r="D4" s="189"/>
      <c r="E4" s="189"/>
      <c r="F4" s="189"/>
      <c r="G4" s="189"/>
      <c r="H4" s="189"/>
      <c r="I4" s="189"/>
      <c r="J4" s="189"/>
      <c r="K4" s="189"/>
      <c r="L4" s="189"/>
      <c r="M4" s="189"/>
    </row>
    <row r="5" spans="2:20" ht="4.1500000000000004" customHeight="1" x14ac:dyDescent="0.15">
      <c r="B5" s="3"/>
      <c r="C5" s="3"/>
      <c r="D5" s="3"/>
      <c r="E5" s="3"/>
      <c r="F5" s="3"/>
      <c r="G5" s="3"/>
      <c r="H5" s="3"/>
      <c r="I5" s="3"/>
      <c r="J5" s="3"/>
      <c r="K5" s="3"/>
      <c r="L5" s="3"/>
      <c r="M5" s="3"/>
    </row>
    <row r="6" spans="2:20" ht="29.25" customHeight="1" x14ac:dyDescent="0.15">
      <c r="B6" s="190" t="s">
        <v>136</v>
      </c>
      <c r="C6" s="191"/>
      <c r="D6" s="191"/>
      <c r="E6" s="191"/>
      <c r="F6" s="191"/>
      <c r="G6" s="191"/>
      <c r="H6" s="191"/>
      <c r="I6" s="191"/>
      <c r="J6" s="191"/>
      <c r="K6" s="191"/>
      <c r="L6" s="191"/>
      <c r="M6" s="192"/>
    </row>
    <row r="7" spans="2:20" ht="27" customHeight="1" x14ac:dyDescent="0.15">
      <c r="B7" s="193"/>
      <c r="C7" s="194"/>
      <c r="D7" s="194"/>
      <c r="E7" s="194"/>
      <c r="F7" s="194"/>
      <c r="G7" s="194"/>
      <c r="H7" s="194"/>
      <c r="I7" s="194"/>
      <c r="J7" s="194"/>
      <c r="K7" s="194"/>
      <c r="L7" s="194"/>
      <c r="M7" s="195"/>
    </row>
    <row r="8" spans="2:20" ht="4.1500000000000004" customHeight="1" thickBot="1" x14ac:dyDescent="0.2">
      <c r="B8" s="3"/>
      <c r="C8" s="3"/>
      <c r="D8" s="3"/>
      <c r="E8" s="3"/>
      <c r="F8" s="3"/>
      <c r="G8" s="3"/>
      <c r="H8" s="3"/>
      <c r="I8" s="3"/>
      <c r="J8" s="3"/>
      <c r="K8" s="3"/>
      <c r="L8" s="3"/>
      <c r="M8" s="3"/>
    </row>
    <row r="9" spans="2:20" ht="19.899999999999999" customHeight="1" thickBot="1" x14ac:dyDescent="0.2">
      <c r="B9" s="196" t="s">
        <v>17</v>
      </c>
      <c r="C9" s="197"/>
      <c r="D9" s="198" t="s">
        <v>32</v>
      </c>
      <c r="E9" s="199"/>
      <c r="F9" s="199"/>
      <c r="G9" s="199"/>
      <c r="H9" s="199"/>
      <c r="I9" s="199"/>
      <c r="J9" s="199"/>
      <c r="K9" s="199"/>
      <c r="L9" s="199"/>
      <c r="M9" s="200"/>
    </row>
    <row r="10" spans="2:20" ht="3.6" customHeight="1" x14ac:dyDescent="0.15">
      <c r="B10" s="3"/>
      <c r="C10" s="3"/>
      <c r="D10" s="3"/>
      <c r="E10" s="3"/>
      <c r="F10" s="3"/>
      <c r="G10" s="3"/>
      <c r="H10" s="3"/>
      <c r="I10" s="3"/>
      <c r="J10" s="3"/>
      <c r="K10" s="3"/>
      <c r="L10" s="3"/>
      <c r="M10" s="3"/>
      <c r="N10" s="3"/>
    </row>
    <row r="11" spans="2:20" x14ac:dyDescent="0.15">
      <c r="B11" s="201" t="s">
        <v>19</v>
      </c>
      <c r="C11" s="201"/>
      <c r="D11" s="201"/>
      <c r="E11" s="201"/>
      <c r="F11" s="201"/>
      <c r="G11" s="201"/>
      <c r="H11" s="201"/>
      <c r="I11" s="201"/>
      <c r="J11" s="201"/>
      <c r="K11" s="201"/>
      <c r="L11" s="201"/>
      <c r="M11" s="201"/>
    </row>
    <row r="12" spans="2:20" ht="4.1500000000000004" customHeight="1" thickBot="1" x14ac:dyDescent="0.2">
      <c r="B12" s="3"/>
      <c r="C12" s="3"/>
      <c r="D12" s="3"/>
      <c r="E12" s="3"/>
      <c r="F12" s="3"/>
      <c r="G12" s="3"/>
      <c r="H12" s="3"/>
      <c r="I12" s="3"/>
      <c r="J12" s="3"/>
      <c r="K12" s="3"/>
      <c r="L12" s="3"/>
      <c r="M12" s="3"/>
      <c r="T12" t="s">
        <v>56</v>
      </c>
    </row>
    <row r="13" spans="2:20" ht="13.5" customHeight="1" x14ac:dyDescent="0.15">
      <c r="B13" s="165" t="s">
        <v>33</v>
      </c>
      <c r="C13" s="166"/>
      <c r="D13" s="24" t="s">
        <v>18</v>
      </c>
      <c r="E13" s="181" t="s">
        <v>31</v>
      </c>
      <c r="F13" s="181"/>
      <c r="G13" s="25"/>
      <c r="H13" s="25"/>
      <c r="I13" s="25"/>
      <c r="J13" s="25"/>
      <c r="K13" s="25"/>
      <c r="L13" s="25"/>
      <c r="M13" s="26"/>
      <c r="T13" t="s">
        <v>50</v>
      </c>
    </row>
    <row r="14" spans="2:20" ht="14.25" thickBot="1" x14ac:dyDescent="0.2">
      <c r="B14" s="167"/>
      <c r="C14" s="168"/>
      <c r="D14" s="182" t="s">
        <v>34</v>
      </c>
      <c r="E14" s="183"/>
      <c r="F14" s="183" t="s">
        <v>35</v>
      </c>
      <c r="G14" s="183"/>
      <c r="H14" s="183" t="s">
        <v>36</v>
      </c>
      <c r="I14" s="183"/>
      <c r="J14" s="183"/>
      <c r="K14" s="183"/>
      <c r="L14" s="183"/>
      <c r="M14" s="184"/>
      <c r="T14" t="s">
        <v>51</v>
      </c>
    </row>
    <row r="15" spans="2:20" ht="3.6" customHeight="1" thickBot="1" x14ac:dyDescent="0.2">
      <c r="B15" s="13"/>
      <c r="C15" s="4"/>
      <c r="D15" s="14"/>
      <c r="E15" s="5"/>
      <c r="F15" s="5"/>
      <c r="G15" s="5"/>
      <c r="H15" s="5"/>
      <c r="I15" s="5"/>
      <c r="J15" s="5"/>
      <c r="K15" s="5"/>
      <c r="L15" s="5"/>
      <c r="M15" s="5"/>
      <c r="T15" t="s">
        <v>52</v>
      </c>
    </row>
    <row r="16" spans="2:20" ht="25.9" customHeight="1" thickBot="1" x14ac:dyDescent="0.2">
      <c r="B16" s="146" t="s">
        <v>39</v>
      </c>
      <c r="C16" s="185"/>
      <c r="D16" s="186" t="s">
        <v>41</v>
      </c>
      <c r="E16" s="187"/>
      <c r="F16" s="5"/>
      <c r="G16" s="129" t="s">
        <v>64</v>
      </c>
      <c r="H16" s="130"/>
      <c r="I16" s="130"/>
      <c r="J16" s="130"/>
      <c r="K16" s="130"/>
      <c r="L16" s="130"/>
      <c r="M16" s="131"/>
      <c r="T16" t="s">
        <v>53</v>
      </c>
    </row>
    <row r="17" spans="2:20" ht="3.6" customHeight="1" thickBot="1" x14ac:dyDescent="0.2">
      <c r="B17" s="4"/>
      <c r="C17" s="4"/>
      <c r="D17" s="5"/>
      <c r="E17" s="5"/>
      <c r="F17" s="5"/>
      <c r="G17" s="5"/>
      <c r="H17" s="5"/>
      <c r="I17" s="5"/>
      <c r="J17" s="5"/>
      <c r="K17" s="5"/>
      <c r="L17" s="5"/>
      <c r="M17" s="5"/>
      <c r="T17" t="s">
        <v>54</v>
      </c>
    </row>
    <row r="18" spans="2:20" ht="15.6" customHeight="1" x14ac:dyDescent="0.15">
      <c r="B18" s="165" t="s">
        <v>42</v>
      </c>
      <c r="C18" s="166"/>
      <c r="D18" s="169" t="s">
        <v>122</v>
      </c>
      <c r="E18" s="170"/>
      <c r="F18" s="170"/>
      <c r="G18" s="170"/>
      <c r="H18" s="171"/>
      <c r="I18" s="3"/>
      <c r="J18" s="116" t="s">
        <v>40</v>
      </c>
      <c r="K18" s="117"/>
      <c r="L18" s="117"/>
      <c r="M18" s="118"/>
      <c r="O18" s="1"/>
      <c r="T18" t="s">
        <v>55</v>
      </c>
    </row>
    <row r="19" spans="2:20" ht="15.6" customHeight="1" thickBot="1" x14ac:dyDescent="0.2">
      <c r="B19" s="167"/>
      <c r="C19" s="168"/>
      <c r="D19" s="172"/>
      <c r="E19" s="173"/>
      <c r="F19" s="173"/>
      <c r="G19" s="173"/>
      <c r="H19" s="174"/>
      <c r="I19" s="3"/>
      <c r="J19" s="119"/>
      <c r="K19" s="120"/>
      <c r="L19" s="120"/>
      <c r="M19" s="121"/>
      <c r="T19" t="s">
        <v>48</v>
      </c>
    </row>
    <row r="20" spans="2:20" ht="4.1500000000000004" customHeight="1" thickBot="1" x14ac:dyDescent="0.2">
      <c r="B20" s="3"/>
      <c r="C20" s="3"/>
      <c r="D20" s="3"/>
      <c r="E20" s="3"/>
      <c r="F20" s="3"/>
      <c r="G20" s="3"/>
      <c r="H20" s="3"/>
      <c r="I20" s="3"/>
      <c r="J20" s="119"/>
      <c r="K20" s="120"/>
      <c r="L20" s="120"/>
      <c r="M20" s="121"/>
      <c r="T20" t="s">
        <v>49</v>
      </c>
    </row>
    <row r="21" spans="2:20" ht="15.6" customHeight="1" x14ac:dyDescent="0.15">
      <c r="B21" s="165" t="s">
        <v>43</v>
      </c>
      <c r="C21" s="166"/>
      <c r="D21" s="169" t="s">
        <v>30</v>
      </c>
      <c r="E21" s="170"/>
      <c r="F21" s="170"/>
      <c r="G21" s="170"/>
      <c r="H21" s="171"/>
      <c r="I21" s="3"/>
      <c r="J21" s="119"/>
      <c r="K21" s="120"/>
      <c r="L21" s="120"/>
      <c r="M21" s="121"/>
      <c r="T21" t="s">
        <v>58</v>
      </c>
    </row>
    <row r="22" spans="2:20" ht="15.6" customHeight="1" thickBot="1" x14ac:dyDescent="0.2">
      <c r="B22" s="167"/>
      <c r="C22" s="168"/>
      <c r="D22" s="172"/>
      <c r="E22" s="173"/>
      <c r="F22" s="173"/>
      <c r="G22" s="173"/>
      <c r="H22" s="174"/>
      <c r="I22" s="3"/>
      <c r="J22" s="119"/>
      <c r="K22" s="120"/>
      <c r="L22" s="120"/>
      <c r="M22" s="121"/>
      <c r="T22" s="19" t="s">
        <v>59</v>
      </c>
    </row>
    <row r="23" spans="2:20" ht="4.1500000000000004" customHeight="1" thickBot="1" x14ac:dyDescent="0.2">
      <c r="B23" s="3"/>
      <c r="C23" s="3"/>
      <c r="D23" s="3"/>
      <c r="E23" s="3"/>
      <c r="F23" s="3"/>
      <c r="G23" s="3"/>
      <c r="H23" s="3"/>
      <c r="I23" s="3"/>
      <c r="J23" s="119"/>
      <c r="K23" s="120"/>
      <c r="L23" s="120"/>
      <c r="M23" s="121"/>
    </row>
    <row r="24" spans="2:20" ht="19.899999999999999" customHeight="1" x14ac:dyDescent="0.15">
      <c r="B24" s="175" t="s">
        <v>20</v>
      </c>
      <c r="C24" s="175"/>
      <c r="D24" s="176">
        <v>0</v>
      </c>
      <c r="E24" s="178" t="s">
        <v>21</v>
      </c>
      <c r="F24" s="158" t="s">
        <v>56</v>
      </c>
      <c r="G24" s="180" t="s">
        <v>57</v>
      </c>
      <c r="H24" s="158" t="s">
        <v>60</v>
      </c>
      <c r="I24" s="3"/>
      <c r="J24" s="122"/>
      <c r="K24" s="123"/>
      <c r="L24" s="123"/>
      <c r="M24" s="124"/>
    </row>
    <row r="25" spans="2:20" ht="19.899999999999999" customHeight="1" thickBot="1" x14ac:dyDescent="0.2">
      <c r="B25" s="77"/>
      <c r="C25" s="77"/>
      <c r="D25" s="177"/>
      <c r="E25" s="77"/>
      <c r="F25" s="179"/>
      <c r="G25" s="108"/>
      <c r="H25" s="159"/>
      <c r="I25" s="3"/>
      <c r="J25" s="20"/>
      <c r="K25" s="20"/>
      <c r="L25" s="20"/>
      <c r="M25" s="20"/>
    </row>
    <row r="26" spans="2:20" ht="19.899999999999999" customHeight="1" x14ac:dyDescent="0.15">
      <c r="B26" s="12"/>
      <c r="C26" s="12"/>
      <c r="D26" s="12"/>
      <c r="F26" s="12"/>
      <c r="G26" s="12"/>
      <c r="H26" s="12"/>
      <c r="I26" s="3"/>
      <c r="J26" s="3"/>
      <c r="K26" s="3"/>
      <c r="L26" s="3"/>
      <c r="M26" s="3"/>
    </row>
    <row r="27" spans="2:20" ht="14.45" customHeight="1" x14ac:dyDescent="0.15">
      <c r="B27" s="144" t="s">
        <v>94</v>
      </c>
      <c r="C27" s="144"/>
      <c r="D27" s="144"/>
      <c r="E27" s="144"/>
      <c r="F27" s="144"/>
      <c r="G27" s="144"/>
      <c r="H27" s="144"/>
      <c r="I27" s="144"/>
      <c r="J27" s="144"/>
      <c r="K27" s="144"/>
      <c r="L27" s="144"/>
      <c r="M27" s="144"/>
    </row>
    <row r="28" spans="2:20" ht="14.45" customHeight="1" x14ac:dyDescent="0.15">
      <c r="B28" s="144"/>
      <c r="C28" s="144"/>
      <c r="D28" s="144"/>
      <c r="E28" s="144"/>
      <c r="F28" s="144"/>
      <c r="G28" s="144"/>
      <c r="H28" s="144"/>
      <c r="I28" s="144"/>
      <c r="J28" s="144"/>
      <c r="K28" s="144"/>
      <c r="L28" s="144"/>
      <c r="M28" s="144"/>
    </row>
    <row r="29" spans="2:20" ht="4.1500000000000004" customHeight="1" thickBot="1" x14ac:dyDescent="0.2">
      <c r="B29" s="7"/>
      <c r="C29" s="7"/>
      <c r="D29" s="7"/>
      <c r="E29" s="7"/>
      <c r="F29" s="15"/>
      <c r="G29" s="7"/>
      <c r="H29" s="7"/>
      <c r="I29" s="7"/>
      <c r="J29" s="7"/>
      <c r="K29" s="7"/>
      <c r="L29" s="7"/>
      <c r="M29" s="7"/>
    </row>
    <row r="30" spans="2:20" ht="19.899999999999999" customHeight="1" thickBot="1" x14ac:dyDescent="0.2">
      <c r="B30" s="157" t="s">
        <v>23</v>
      </c>
      <c r="C30" s="160"/>
      <c r="D30" s="161">
        <v>0</v>
      </c>
      <c r="E30" s="162"/>
      <c r="F30" s="2" t="s">
        <v>27</v>
      </c>
      <c r="G30" s="163" t="s">
        <v>75</v>
      </c>
      <c r="H30" s="164"/>
      <c r="I30" s="7"/>
      <c r="J30" s="7"/>
      <c r="K30" s="7"/>
      <c r="L30" s="7"/>
      <c r="M30" s="7"/>
    </row>
    <row r="31" spans="2:20" ht="19.899999999999999" customHeight="1" x14ac:dyDescent="0.15">
      <c r="B31" s="12"/>
      <c r="C31" s="12"/>
      <c r="D31" s="12"/>
      <c r="E31" s="12"/>
      <c r="F31" s="12"/>
      <c r="G31" s="7"/>
      <c r="H31" s="7"/>
      <c r="I31" s="7"/>
      <c r="J31" s="7"/>
      <c r="K31" s="7"/>
      <c r="L31" s="7"/>
      <c r="M31" s="7"/>
    </row>
    <row r="32" spans="2:20" ht="29.45" customHeight="1" x14ac:dyDescent="0.15">
      <c r="B32" s="144" t="s">
        <v>96</v>
      </c>
      <c r="C32" s="144"/>
      <c r="D32" s="144"/>
      <c r="E32" s="144"/>
      <c r="F32" s="144"/>
      <c r="G32" s="144"/>
      <c r="H32" s="144"/>
      <c r="I32" s="144"/>
      <c r="J32" s="144"/>
      <c r="K32" s="144"/>
      <c r="L32" s="144"/>
      <c r="M32" s="144"/>
    </row>
    <row r="33" spans="2:13" ht="10.15" customHeight="1" x14ac:dyDescent="0.15">
      <c r="B33" s="3"/>
      <c r="C33" s="3"/>
      <c r="D33" s="3"/>
      <c r="E33" s="3"/>
      <c r="F33" s="3"/>
      <c r="G33" s="3"/>
      <c r="H33" s="3"/>
      <c r="I33" s="3"/>
      <c r="J33" s="3"/>
      <c r="K33" s="3"/>
      <c r="L33" s="3"/>
      <c r="M33" s="3"/>
    </row>
    <row r="34" spans="2:13" x14ac:dyDescent="0.15">
      <c r="B34" s="85" t="s">
        <v>66</v>
      </c>
      <c r="C34" s="85"/>
      <c r="D34" s="85"/>
      <c r="E34" s="85"/>
      <c r="F34" s="85"/>
      <c r="G34" s="85"/>
      <c r="H34" s="85"/>
      <c r="I34" s="85"/>
      <c r="J34" s="85"/>
      <c r="K34" s="85"/>
      <c r="L34" s="85"/>
      <c r="M34" s="85"/>
    </row>
    <row r="35" spans="2:13" ht="4.1500000000000004" customHeight="1" x14ac:dyDescent="0.15">
      <c r="B35" s="3"/>
      <c r="C35" s="3"/>
      <c r="D35" s="3"/>
      <c r="E35" s="3"/>
      <c r="F35" s="3"/>
      <c r="G35" s="3"/>
      <c r="H35" s="3"/>
      <c r="I35" s="3"/>
      <c r="J35" s="3"/>
      <c r="K35" s="3"/>
      <c r="L35" s="3"/>
      <c r="M35" s="3"/>
    </row>
    <row r="36" spans="2:13" ht="19.899999999999999" customHeight="1" x14ac:dyDescent="0.15">
      <c r="B36" s="144" t="s">
        <v>97</v>
      </c>
      <c r="C36" s="144"/>
      <c r="D36" s="144"/>
      <c r="E36" s="144" t="s">
        <v>95</v>
      </c>
      <c r="F36" s="144"/>
      <c r="G36" s="144"/>
      <c r="H36" s="3"/>
      <c r="I36" s="3"/>
      <c r="J36" s="3"/>
      <c r="K36" s="3"/>
      <c r="L36" s="3"/>
      <c r="M36" s="3"/>
    </row>
    <row r="37" spans="2:13" ht="9.6" customHeight="1" x14ac:dyDescent="0.15">
      <c r="B37" s="144"/>
      <c r="C37" s="144"/>
      <c r="D37" s="144"/>
      <c r="E37" s="144"/>
      <c r="F37" s="144"/>
      <c r="G37" s="144"/>
      <c r="H37" s="3"/>
      <c r="I37" s="3"/>
      <c r="J37" s="3"/>
      <c r="K37" s="3"/>
      <c r="L37" s="3"/>
      <c r="M37" s="3"/>
    </row>
    <row r="38" spans="2:13" ht="19.899999999999999" customHeight="1" x14ac:dyDescent="0.15">
      <c r="B38" s="6"/>
      <c r="C38" s="3"/>
      <c r="D38" s="3"/>
      <c r="E38" s="3"/>
      <c r="F38" s="3"/>
      <c r="G38" s="3"/>
      <c r="H38" s="3"/>
      <c r="I38" s="3"/>
      <c r="J38" s="3"/>
      <c r="K38" s="3"/>
      <c r="L38" s="3"/>
      <c r="M38" s="3"/>
    </row>
    <row r="39" spans="2:13" ht="19.899999999999999" customHeight="1" x14ac:dyDescent="0.15">
      <c r="B39" s="145" t="s">
        <v>0</v>
      </c>
      <c r="C39" s="146"/>
      <c r="D39" s="149" t="s">
        <v>16</v>
      </c>
      <c r="E39" s="150"/>
      <c r="F39" s="151"/>
      <c r="G39" s="152" t="s">
        <v>1</v>
      </c>
      <c r="H39" s="153"/>
      <c r="I39" s="152" t="s">
        <v>24</v>
      </c>
      <c r="J39" s="153"/>
      <c r="K39" s="156" t="s">
        <v>22</v>
      </c>
      <c r="L39" s="157"/>
      <c r="M39" s="157"/>
    </row>
    <row r="40" spans="2:13" ht="19.899999999999999" customHeight="1" thickBot="1" x14ac:dyDescent="0.2">
      <c r="B40" s="147"/>
      <c r="C40" s="148"/>
      <c r="D40" s="16" t="s">
        <v>14</v>
      </c>
      <c r="E40" s="16" t="s">
        <v>13</v>
      </c>
      <c r="F40" s="17" t="s">
        <v>15</v>
      </c>
      <c r="G40" s="154"/>
      <c r="H40" s="155"/>
      <c r="I40" s="154"/>
      <c r="J40" s="155"/>
      <c r="K40" s="156"/>
      <c r="L40" s="157"/>
      <c r="M40" s="157"/>
    </row>
    <row r="41" spans="2:13" ht="19.899999999999999" customHeight="1" x14ac:dyDescent="0.15">
      <c r="B41" s="140" t="s">
        <v>2</v>
      </c>
      <c r="C41" s="141"/>
      <c r="D41" s="44">
        <v>0</v>
      </c>
      <c r="E41" s="44">
        <v>0</v>
      </c>
      <c r="F41" s="18" t="s">
        <v>61</v>
      </c>
      <c r="G41" s="57">
        <v>0.434</v>
      </c>
      <c r="H41" s="21" t="s">
        <v>3</v>
      </c>
      <c r="I41" s="51">
        <f>($D$41-$E$41)*$G$41</f>
        <v>0</v>
      </c>
      <c r="J41" s="21" t="s">
        <v>47</v>
      </c>
      <c r="K41" s="53">
        <f>IF(ISERROR($I$41/$D$24),0,$I$41/$D$24)</f>
        <v>0</v>
      </c>
      <c r="L41" s="127" t="str">
        <f t="shared" ref="L41:L56" si="0">"kgCO2/年/"&amp;IF($F$24="選択してください","XX",IF($F$24=$T$22,$H$24,$F$24))</f>
        <v>kgCO2/年/XX</v>
      </c>
      <c r="M41" s="128"/>
    </row>
    <row r="42" spans="2:13" ht="19.899999999999999" customHeight="1" x14ac:dyDescent="0.15">
      <c r="B42" s="140" t="s">
        <v>4</v>
      </c>
      <c r="C42" s="141"/>
      <c r="D42" s="45">
        <v>0</v>
      </c>
      <c r="E42" s="45">
        <v>0</v>
      </c>
      <c r="F42" s="18" t="s">
        <v>62</v>
      </c>
      <c r="G42" s="47">
        <f>ROUND(44.8*0.0136*44/12,2)</f>
        <v>2.23</v>
      </c>
      <c r="H42" s="21" t="s">
        <v>5</v>
      </c>
      <c r="I42" s="51">
        <f>($D$42-$E$42)*$G$42</f>
        <v>0</v>
      </c>
      <c r="J42" s="21" t="s">
        <v>47</v>
      </c>
      <c r="K42" s="53">
        <f>IF(ISERROR($I$42/$D$24),0,$I$42/$D$24)</f>
        <v>0</v>
      </c>
      <c r="L42" s="127" t="str">
        <f t="shared" si="0"/>
        <v>kgCO2/年/XX</v>
      </c>
      <c r="M42" s="128"/>
    </row>
    <row r="43" spans="2:13" ht="19.899999999999999" customHeight="1" x14ac:dyDescent="0.15">
      <c r="B43" s="140" t="s">
        <v>124</v>
      </c>
      <c r="C43" s="141"/>
      <c r="D43" s="45">
        <v>0</v>
      </c>
      <c r="E43" s="45">
        <v>0</v>
      </c>
      <c r="F43" s="18" t="s">
        <v>72</v>
      </c>
      <c r="G43" s="47">
        <v>2.33</v>
      </c>
      <c r="H43" s="21" t="s">
        <v>6</v>
      </c>
      <c r="I43" s="51">
        <f>($D$43-$E$43)*$G$43</f>
        <v>0</v>
      </c>
      <c r="J43" s="21" t="s">
        <v>47</v>
      </c>
      <c r="K43" s="53">
        <f>IF(ISERROR($I$43/$D$24),0,$I$43/$D$24)</f>
        <v>0</v>
      </c>
      <c r="L43" s="127" t="str">
        <f t="shared" si="0"/>
        <v>kgCO2/年/XX</v>
      </c>
      <c r="M43" s="128"/>
    </row>
    <row r="44" spans="2:13" ht="19.899999999999999" customHeight="1" x14ac:dyDescent="0.15">
      <c r="B44" s="142" t="s">
        <v>125</v>
      </c>
      <c r="C44" s="143"/>
      <c r="D44" s="45">
        <v>0</v>
      </c>
      <c r="E44" s="45">
        <v>0</v>
      </c>
      <c r="F44" s="18" t="s">
        <v>71</v>
      </c>
      <c r="G44" s="47">
        <v>2.99</v>
      </c>
      <c r="H44" s="21" t="s">
        <v>6</v>
      </c>
      <c r="I44" s="51">
        <f>($D$44-$E$44)*$G$44</f>
        <v>0</v>
      </c>
      <c r="J44" s="21" t="s">
        <v>47</v>
      </c>
      <c r="K44" s="53">
        <f>IF(ISERROR($I$44/$D$24),0,$I$44/$D$24)</f>
        <v>0</v>
      </c>
      <c r="L44" s="127" t="str">
        <f t="shared" si="0"/>
        <v>kgCO2/年/XX</v>
      </c>
      <c r="M44" s="128"/>
    </row>
    <row r="45" spans="2:13" ht="19.899999999999999" hidden="1" customHeight="1" x14ac:dyDescent="0.15">
      <c r="B45" s="142" t="s">
        <v>74</v>
      </c>
      <c r="C45" s="143"/>
      <c r="D45" s="45">
        <v>0</v>
      </c>
      <c r="E45" s="45">
        <v>0</v>
      </c>
      <c r="F45" s="18" t="s">
        <v>92</v>
      </c>
      <c r="G45" s="47">
        <f>G44*1000/458</f>
        <v>6.5283842794759828</v>
      </c>
      <c r="H45" s="21" t="s">
        <v>91</v>
      </c>
      <c r="I45" s="51">
        <f>($D$45-$E$45)*$G$45</f>
        <v>0</v>
      </c>
      <c r="J45" s="21" t="s">
        <v>47</v>
      </c>
      <c r="K45" s="53">
        <f>IF(ISERROR($I$45/$D$24),0,$I$45/$D$24)</f>
        <v>0</v>
      </c>
      <c r="L45" s="127" t="str">
        <f t="shared" si="0"/>
        <v>kgCO2/年/XX</v>
      </c>
      <c r="M45" s="128"/>
    </row>
    <row r="46" spans="2:13" ht="19.899999999999999" customHeight="1" x14ac:dyDescent="0.15">
      <c r="B46" s="140" t="s">
        <v>7</v>
      </c>
      <c r="C46" s="141"/>
      <c r="D46" s="45">
        <v>0</v>
      </c>
      <c r="E46" s="45">
        <v>0</v>
      </c>
      <c r="F46" s="18" t="s">
        <v>71</v>
      </c>
      <c r="G46" s="47">
        <v>2.79</v>
      </c>
      <c r="H46" s="21" t="s">
        <v>6</v>
      </c>
      <c r="I46" s="51">
        <f>($D$46-$E$46)*$G$46</f>
        <v>0</v>
      </c>
      <c r="J46" s="21" t="s">
        <v>47</v>
      </c>
      <c r="K46" s="53">
        <f>IF(ISERROR($I$46/$D$24),0,$I$46/$D$24)</f>
        <v>0</v>
      </c>
      <c r="L46" s="127" t="str">
        <f t="shared" si="0"/>
        <v>kgCO2/年/XX</v>
      </c>
      <c r="M46" s="128"/>
    </row>
    <row r="47" spans="2:13" ht="19.899999999999999" customHeight="1" x14ac:dyDescent="0.15">
      <c r="B47" s="140" t="s">
        <v>8</v>
      </c>
      <c r="C47" s="141"/>
      <c r="D47" s="45">
        <v>0</v>
      </c>
      <c r="E47" s="45">
        <v>0</v>
      </c>
      <c r="F47" s="18" t="s">
        <v>63</v>
      </c>
      <c r="G47" s="47">
        <v>2.5</v>
      </c>
      <c r="H47" s="21" t="s">
        <v>9</v>
      </c>
      <c r="I47" s="51">
        <f>($D$47-$E$47)*$G$47</f>
        <v>0</v>
      </c>
      <c r="J47" s="21" t="s">
        <v>47</v>
      </c>
      <c r="K47" s="53">
        <f>IF(ISERROR($I$47/$D$24),0,$I$47/$D$24)</f>
        <v>0</v>
      </c>
      <c r="L47" s="127" t="str">
        <f t="shared" si="0"/>
        <v>kgCO2/年/XX</v>
      </c>
      <c r="M47" s="128"/>
    </row>
    <row r="48" spans="2:13" ht="19.899999999999999" customHeight="1" x14ac:dyDescent="0.15">
      <c r="B48" s="140" t="s">
        <v>10</v>
      </c>
      <c r="C48" s="141"/>
      <c r="D48" s="45">
        <v>0</v>
      </c>
      <c r="E48" s="45">
        <v>0</v>
      </c>
      <c r="F48" s="18" t="s">
        <v>63</v>
      </c>
      <c r="G48" s="58">
        <v>2.75</v>
      </c>
      <c r="H48" s="21" t="s">
        <v>9</v>
      </c>
      <c r="I48" s="51">
        <f>($D$48-$E$48)*$G$48</f>
        <v>0</v>
      </c>
      <c r="J48" s="21" t="s">
        <v>47</v>
      </c>
      <c r="K48" s="53">
        <f>IF(ISERROR($I$48/$D$24),0,$I$48/$D$24)</f>
        <v>0</v>
      </c>
      <c r="L48" s="127" t="str">
        <f t="shared" si="0"/>
        <v>kgCO2/年/XX</v>
      </c>
      <c r="M48" s="128"/>
    </row>
    <row r="49" spans="2:13" ht="19.899999999999999" customHeight="1" x14ac:dyDescent="0.15">
      <c r="B49" s="140" t="s">
        <v>126</v>
      </c>
      <c r="C49" s="141"/>
      <c r="D49" s="45">
        <v>0</v>
      </c>
      <c r="E49" s="45">
        <v>0</v>
      </c>
      <c r="F49" s="18" t="s">
        <v>63</v>
      </c>
      <c r="G49" s="58">
        <v>3.1</v>
      </c>
      <c r="H49" s="21" t="s">
        <v>9</v>
      </c>
      <c r="I49" s="51">
        <f>($D$49-$E$49)*$G$49</f>
        <v>0</v>
      </c>
      <c r="J49" s="21" t="s">
        <v>47</v>
      </c>
      <c r="K49" s="53">
        <f>IF(ISERROR($I$49/$D$24),0,$I$49/$D$24)</f>
        <v>0</v>
      </c>
      <c r="L49" s="127" t="str">
        <f t="shared" si="0"/>
        <v>kgCO2/年/XX</v>
      </c>
      <c r="M49" s="128"/>
    </row>
    <row r="50" spans="2:13" ht="19.899999999999999" customHeight="1" x14ac:dyDescent="0.15">
      <c r="B50" s="140" t="s">
        <v>127</v>
      </c>
      <c r="C50" s="141"/>
      <c r="D50" s="45">
        <v>0</v>
      </c>
      <c r="E50" s="45">
        <v>0</v>
      </c>
      <c r="F50" s="18" t="s">
        <v>63</v>
      </c>
      <c r="G50" s="47">
        <v>2.29</v>
      </c>
      <c r="H50" s="21" t="s">
        <v>9</v>
      </c>
      <c r="I50" s="51">
        <f>($D$50-$E$50)*$G$50</f>
        <v>0</v>
      </c>
      <c r="J50" s="21" t="s">
        <v>47</v>
      </c>
      <c r="K50" s="53">
        <f>IF(ISERROR($I$50/$D$24),0,$I$50/$D$24)</f>
        <v>0</v>
      </c>
      <c r="L50" s="127" t="str">
        <f t="shared" si="0"/>
        <v>kgCO2/年/XX</v>
      </c>
      <c r="M50" s="128"/>
    </row>
    <row r="51" spans="2:13" ht="19.899999999999999" customHeight="1" x14ac:dyDescent="0.15">
      <c r="B51" s="140" t="s">
        <v>11</v>
      </c>
      <c r="C51" s="141"/>
      <c r="D51" s="45">
        <v>0</v>
      </c>
      <c r="E51" s="45">
        <v>0</v>
      </c>
      <c r="F51" s="18" t="s">
        <v>63</v>
      </c>
      <c r="G51" s="47">
        <v>2.62</v>
      </c>
      <c r="H51" s="21" t="s">
        <v>9</v>
      </c>
      <c r="I51" s="51">
        <f>($D$51-$E$51)*$G$51</f>
        <v>0</v>
      </c>
      <c r="J51" s="21" t="s">
        <v>47</v>
      </c>
      <c r="K51" s="53">
        <f>IF(ISERROR($I$51/$D$24),0,$I$51/$D$24)</f>
        <v>0</v>
      </c>
      <c r="L51" s="127" t="str">
        <f t="shared" si="0"/>
        <v>kgCO2/年/XX</v>
      </c>
      <c r="M51" s="128"/>
    </row>
    <row r="52" spans="2:13" ht="19.899999999999999" customHeight="1" thickBot="1" x14ac:dyDescent="0.2">
      <c r="B52" s="140" t="s">
        <v>12</v>
      </c>
      <c r="C52" s="141"/>
      <c r="D52" s="45">
        <v>0</v>
      </c>
      <c r="E52" s="45">
        <v>0</v>
      </c>
      <c r="F52" s="18" t="s">
        <v>63</v>
      </c>
      <c r="G52" s="59">
        <v>2.48</v>
      </c>
      <c r="H52" s="21" t="s">
        <v>9</v>
      </c>
      <c r="I52" s="51">
        <f>($D$52-$E$52)*$G$52</f>
        <v>0</v>
      </c>
      <c r="J52" s="21" t="s">
        <v>47</v>
      </c>
      <c r="K52" s="53">
        <f>IF(ISERROR($I$52/$D$24),0,$I$52/$D$24)</f>
        <v>0</v>
      </c>
      <c r="L52" s="127" t="str">
        <f t="shared" si="0"/>
        <v>kgCO2/年/XX</v>
      </c>
      <c r="M52" s="128"/>
    </row>
    <row r="53" spans="2:13" ht="19.899999999999999" customHeight="1" thickBot="1" x14ac:dyDescent="0.2">
      <c r="B53" s="82" t="s">
        <v>37</v>
      </c>
      <c r="C53" s="77"/>
      <c r="D53" s="45">
        <v>0</v>
      </c>
      <c r="E53" s="45">
        <v>0</v>
      </c>
      <c r="F53" s="29" t="s">
        <v>69</v>
      </c>
      <c r="G53" s="48">
        <v>0</v>
      </c>
      <c r="H53" s="27" t="s">
        <v>65</v>
      </c>
      <c r="I53" s="51">
        <f>($D$53-$E$53)*$G$53</f>
        <v>0</v>
      </c>
      <c r="J53" s="21" t="s">
        <v>47</v>
      </c>
      <c r="K53" s="53">
        <f>IF(ISERROR($I$53/$D$24),0,$I$53/$D$24)</f>
        <v>0</v>
      </c>
      <c r="L53" s="127" t="str">
        <f t="shared" si="0"/>
        <v>kgCO2/年/XX</v>
      </c>
      <c r="M53" s="128"/>
    </row>
    <row r="54" spans="2:13" ht="19.899999999999999" customHeight="1" thickBot="1" x14ac:dyDescent="0.2">
      <c r="B54" s="136" t="s">
        <v>28</v>
      </c>
      <c r="C54" s="137"/>
      <c r="D54" s="45">
        <v>0</v>
      </c>
      <c r="E54" s="45">
        <v>0</v>
      </c>
      <c r="F54" s="30" t="s">
        <v>67</v>
      </c>
      <c r="G54" s="49">
        <v>0</v>
      </c>
      <c r="H54" s="28" t="s">
        <v>45</v>
      </c>
      <c r="I54" s="52">
        <f>($D$54-$E$54)*$G$54</f>
        <v>0</v>
      </c>
      <c r="J54" s="21" t="s">
        <v>47</v>
      </c>
      <c r="K54" s="53">
        <f>IF(ISERROR($I$54/$D$24),0,$I$54/$D$24)</f>
        <v>0</v>
      </c>
      <c r="L54" s="127" t="str">
        <f t="shared" si="0"/>
        <v>kgCO2/年/XX</v>
      </c>
      <c r="M54" s="128"/>
    </row>
    <row r="55" spans="2:13" ht="19.899999999999999" customHeight="1" thickBot="1" x14ac:dyDescent="0.2">
      <c r="B55" s="138" t="s">
        <v>29</v>
      </c>
      <c r="C55" s="139"/>
      <c r="D55" s="46">
        <v>0</v>
      </c>
      <c r="E55" s="46">
        <v>0</v>
      </c>
      <c r="F55" s="31" t="s">
        <v>68</v>
      </c>
      <c r="G55" s="50">
        <v>0</v>
      </c>
      <c r="H55" s="28" t="s">
        <v>44</v>
      </c>
      <c r="I55" s="52">
        <f>($D$55-$E$55)*$G$55</f>
        <v>0</v>
      </c>
      <c r="J55" s="21" t="s">
        <v>47</v>
      </c>
      <c r="K55" s="53">
        <f>IF(ISERROR($I$55/$D$24),0,$I$55/$D$24)</f>
        <v>0</v>
      </c>
      <c r="L55" s="127" t="str">
        <f t="shared" si="0"/>
        <v>kgCO2/年/XX</v>
      </c>
      <c r="M55" s="128"/>
    </row>
    <row r="56" spans="2:13" ht="19.899999999999999" customHeight="1" x14ac:dyDescent="0.15">
      <c r="B56" s="125" t="str">
        <f>"削減原単位[kgCO2/年/"&amp;IF($F$24&lt;&gt;"選択してください",$F$24,$H$24)&amp;"]"</f>
        <v>削減原単位[kgCO2/年/記入してください（その他の場合）]</v>
      </c>
      <c r="C56" s="125"/>
      <c r="D56" s="125"/>
      <c r="E56" s="125"/>
      <c r="F56" s="125"/>
      <c r="G56" s="126"/>
      <c r="H56" s="125"/>
      <c r="I56" s="126"/>
      <c r="J56" s="126"/>
      <c r="K56" s="54">
        <f>SUM($K$41:$K$55)</f>
        <v>0</v>
      </c>
      <c r="L56" s="127" t="str">
        <f t="shared" si="0"/>
        <v>kgCO2/年/XX</v>
      </c>
      <c r="M56" s="128"/>
    </row>
    <row r="57" spans="2:13" ht="19.899999999999999" customHeight="1" x14ac:dyDescent="0.15">
      <c r="B57" s="8"/>
      <c r="C57" s="8"/>
      <c r="D57" s="9"/>
      <c r="E57" s="9"/>
      <c r="F57" s="9"/>
      <c r="G57" s="9"/>
      <c r="H57" s="8"/>
      <c r="I57" s="8"/>
      <c r="J57" s="9"/>
      <c r="K57" s="9"/>
      <c r="L57" s="9"/>
      <c r="M57" s="9"/>
    </row>
    <row r="58" spans="2:13" ht="27.6" customHeight="1" x14ac:dyDescent="0.15">
      <c r="B58" s="129" t="s">
        <v>102</v>
      </c>
      <c r="C58" s="130"/>
      <c r="D58" s="130"/>
      <c r="E58" s="130"/>
      <c r="F58" s="130"/>
      <c r="G58" s="130"/>
      <c r="H58" s="130"/>
      <c r="I58" s="130"/>
      <c r="J58" s="130"/>
      <c r="K58" s="130"/>
      <c r="L58" s="130"/>
      <c r="M58" s="131"/>
    </row>
    <row r="59" spans="2:13" ht="11.25" customHeight="1" thickBot="1" x14ac:dyDescent="0.2">
      <c r="B59" s="3"/>
      <c r="C59" s="3"/>
      <c r="D59" s="3"/>
      <c r="E59" s="3"/>
      <c r="F59" s="3"/>
      <c r="G59" s="3"/>
      <c r="H59" s="3"/>
      <c r="I59" s="3"/>
      <c r="J59" s="3"/>
      <c r="K59" s="3"/>
      <c r="L59" s="3"/>
      <c r="M59" s="3"/>
    </row>
    <row r="60" spans="2:13" ht="27.6" customHeight="1" thickBot="1" x14ac:dyDescent="0.2">
      <c r="B60" s="132" t="s">
        <v>38</v>
      </c>
      <c r="C60" s="95"/>
      <c r="D60" s="133" t="s">
        <v>89</v>
      </c>
      <c r="E60" s="134"/>
      <c r="F60" s="134"/>
      <c r="G60" s="134"/>
      <c r="H60" s="134"/>
      <c r="I60" s="135"/>
      <c r="J60" s="5"/>
      <c r="K60" s="99" t="s">
        <v>77</v>
      </c>
      <c r="L60" s="100"/>
      <c r="M60" s="101"/>
    </row>
    <row r="61" spans="2:13" ht="3.6" customHeight="1" thickBot="1" x14ac:dyDescent="0.2">
      <c r="B61" s="5"/>
      <c r="C61" s="8"/>
      <c r="D61" s="8"/>
      <c r="E61" s="8"/>
      <c r="F61" s="8"/>
      <c r="G61" s="8"/>
      <c r="H61" s="8"/>
      <c r="I61" s="8"/>
      <c r="J61" s="5"/>
      <c r="K61" s="102"/>
      <c r="L61" s="103"/>
      <c r="M61" s="104"/>
    </row>
    <row r="62" spans="2:13" ht="30.6" customHeight="1" thickBot="1" x14ac:dyDescent="0.2">
      <c r="B62" s="68" t="s">
        <v>76</v>
      </c>
      <c r="C62" s="69"/>
      <c r="D62" s="109" t="s">
        <v>90</v>
      </c>
      <c r="E62" s="110"/>
      <c r="F62" s="110"/>
      <c r="G62" s="110"/>
      <c r="H62" s="110"/>
      <c r="I62" s="111"/>
      <c r="J62" s="5"/>
      <c r="K62" s="105"/>
      <c r="L62" s="106"/>
      <c r="M62" s="107"/>
    </row>
    <row r="63" spans="2:13" ht="3" customHeight="1" thickBot="1" x14ac:dyDescent="0.2">
      <c r="B63" s="56"/>
      <c r="C63" s="56"/>
      <c r="D63" s="56"/>
      <c r="E63" s="56"/>
      <c r="F63" s="56"/>
      <c r="G63" s="56"/>
      <c r="H63" s="56"/>
      <c r="I63" s="56"/>
      <c r="J63" s="5"/>
      <c r="K63" s="5"/>
      <c r="L63" s="5"/>
      <c r="M63" s="5"/>
    </row>
    <row r="64" spans="2:13" ht="46.5" customHeight="1" thickBot="1" x14ac:dyDescent="0.2">
      <c r="B64" s="68" t="s">
        <v>133</v>
      </c>
      <c r="C64" s="69"/>
      <c r="D64" s="70"/>
      <c r="E64" s="71"/>
      <c r="F64" s="71"/>
      <c r="G64" s="71"/>
      <c r="H64" s="71"/>
      <c r="I64" s="72"/>
      <c r="J64" s="60"/>
      <c r="K64" s="73" t="s">
        <v>137</v>
      </c>
      <c r="L64" s="74"/>
      <c r="M64" s="75"/>
    </row>
    <row r="65" spans="2:13" ht="3" customHeight="1" x14ac:dyDescent="0.15">
      <c r="B65" s="5"/>
      <c r="C65" s="8"/>
      <c r="D65" s="8"/>
      <c r="E65" s="8"/>
      <c r="F65" s="8"/>
      <c r="G65" s="8"/>
      <c r="H65" s="8"/>
      <c r="I65" s="8"/>
      <c r="J65" s="8"/>
      <c r="K65" s="8"/>
      <c r="L65" s="8"/>
      <c r="M65" s="8"/>
    </row>
    <row r="66" spans="2:13" ht="28.9" customHeight="1" x14ac:dyDescent="0.15">
      <c r="B66" s="112" t="s">
        <v>93</v>
      </c>
      <c r="C66" s="113"/>
      <c r="D66" s="113"/>
      <c r="E66" s="113"/>
      <c r="F66" s="113"/>
      <c r="G66" s="113"/>
      <c r="H66" s="113"/>
      <c r="I66" s="113"/>
      <c r="J66" s="113"/>
      <c r="K66" s="113"/>
      <c r="L66" s="113"/>
      <c r="M66" s="114"/>
    </row>
    <row r="67" spans="2:13" ht="19.149999999999999" customHeight="1" thickBot="1" x14ac:dyDescent="0.2">
      <c r="B67" s="5"/>
      <c r="C67" s="8"/>
      <c r="D67" s="8"/>
      <c r="E67" s="8"/>
      <c r="F67" s="8"/>
      <c r="G67" s="8"/>
      <c r="H67" s="8"/>
      <c r="I67" s="8"/>
      <c r="J67" s="8"/>
      <c r="K67" s="10"/>
      <c r="L67" s="11"/>
      <c r="M67" s="11"/>
    </row>
    <row r="68" spans="2:13" ht="27.6" customHeight="1" thickBot="1" x14ac:dyDescent="0.2">
      <c r="B68" s="92" t="s">
        <v>79</v>
      </c>
      <c r="C68" s="108" t="s">
        <v>80</v>
      </c>
      <c r="D68" s="115"/>
      <c r="E68" s="96" t="s">
        <v>41</v>
      </c>
      <c r="F68" s="97"/>
      <c r="G68" s="97"/>
      <c r="H68" s="97"/>
      <c r="I68" s="98"/>
      <c r="J68" s="5"/>
      <c r="K68" s="116" t="s">
        <v>84</v>
      </c>
      <c r="L68" s="117"/>
      <c r="M68" s="118"/>
    </row>
    <row r="69" spans="2:13" ht="3.6" customHeight="1" thickBot="1" x14ac:dyDescent="0.2">
      <c r="B69" s="93"/>
      <c r="C69" s="5"/>
      <c r="D69" s="8"/>
      <c r="E69" s="8"/>
      <c r="F69" s="8"/>
      <c r="G69" s="8"/>
      <c r="H69" s="8"/>
      <c r="I69" s="8"/>
      <c r="J69" s="5"/>
      <c r="K69" s="119"/>
      <c r="L69" s="120"/>
      <c r="M69" s="121"/>
    </row>
    <row r="70" spans="2:13" ht="28.15" customHeight="1" thickBot="1" x14ac:dyDescent="0.2">
      <c r="B70" s="93"/>
      <c r="C70" s="94" t="s">
        <v>46</v>
      </c>
      <c r="D70" s="95"/>
      <c r="E70" s="96" t="s">
        <v>82</v>
      </c>
      <c r="F70" s="97"/>
      <c r="G70" s="97"/>
      <c r="H70" s="97"/>
      <c r="I70" s="98"/>
      <c r="J70" s="5"/>
      <c r="K70" s="119"/>
      <c r="L70" s="120"/>
      <c r="M70" s="121"/>
    </row>
    <row r="71" spans="2:13" ht="3.6" customHeight="1" thickBot="1" x14ac:dyDescent="0.2">
      <c r="B71" s="93"/>
      <c r="C71" s="5"/>
      <c r="D71" s="8"/>
      <c r="E71" s="8"/>
      <c r="F71" s="8"/>
      <c r="G71" s="8"/>
      <c r="H71" s="8"/>
      <c r="I71" s="8"/>
      <c r="J71" s="5"/>
      <c r="K71" s="119"/>
      <c r="L71" s="120"/>
      <c r="M71" s="121"/>
    </row>
    <row r="72" spans="2:13" ht="42.6" customHeight="1" thickBot="1" x14ac:dyDescent="0.2">
      <c r="B72" s="93"/>
      <c r="C72" s="108" t="s">
        <v>85</v>
      </c>
      <c r="D72" s="69"/>
      <c r="E72" s="109" t="s">
        <v>87</v>
      </c>
      <c r="F72" s="110"/>
      <c r="G72" s="110"/>
      <c r="H72" s="110"/>
      <c r="I72" s="111"/>
      <c r="J72" s="5"/>
      <c r="K72" s="122"/>
      <c r="L72" s="123"/>
      <c r="M72" s="124"/>
    </row>
    <row r="73" spans="2:13" ht="3.6" customHeight="1" thickBot="1" x14ac:dyDescent="0.2">
      <c r="B73" s="5"/>
      <c r="C73" s="8"/>
      <c r="D73" s="8"/>
      <c r="E73" s="8"/>
      <c r="F73" s="8"/>
      <c r="G73" s="8"/>
      <c r="H73" s="8"/>
      <c r="I73" s="8"/>
      <c r="J73" s="8"/>
      <c r="K73" s="10"/>
      <c r="L73" s="11"/>
      <c r="M73" s="11"/>
    </row>
    <row r="74" spans="2:13" ht="28.15" customHeight="1" thickBot="1" x14ac:dyDescent="0.2">
      <c r="B74" s="92" t="s">
        <v>81</v>
      </c>
      <c r="C74" s="94" t="s">
        <v>46</v>
      </c>
      <c r="D74" s="95"/>
      <c r="E74" s="96" t="s">
        <v>78</v>
      </c>
      <c r="F74" s="97"/>
      <c r="G74" s="97"/>
      <c r="H74" s="97"/>
      <c r="I74" s="98"/>
      <c r="J74" s="5"/>
      <c r="K74" s="99" t="s">
        <v>83</v>
      </c>
      <c r="L74" s="100"/>
      <c r="M74" s="101"/>
    </row>
    <row r="75" spans="2:13" ht="3.6" customHeight="1" thickBot="1" x14ac:dyDescent="0.2">
      <c r="B75" s="93"/>
      <c r="C75" s="5"/>
      <c r="D75" s="8"/>
      <c r="E75" s="8"/>
      <c r="F75" s="8"/>
      <c r="G75" s="8"/>
      <c r="H75" s="8"/>
      <c r="I75" s="8"/>
      <c r="J75" s="5"/>
      <c r="K75" s="102"/>
      <c r="L75" s="103"/>
      <c r="M75" s="104"/>
    </row>
    <row r="76" spans="2:13" ht="42.6" customHeight="1" thickBot="1" x14ac:dyDescent="0.2">
      <c r="B76" s="93"/>
      <c r="C76" s="108" t="s">
        <v>85</v>
      </c>
      <c r="D76" s="69"/>
      <c r="E76" s="109" t="s">
        <v>88</v>
      </c>
      <c r="F76" s="110"/>
      <c r="G76" s="110"/>
      <c r="H76" s="110"/>
      <c r="I76" s="111"/>
      <c r="J76" s="5"/>
      <c r="K76" s="105"/>
      <c r="L76" s="106"/>
      <c r="M76" s="107"/>
    </row>
    <row r="77" spans="2:13" ht="3.6" customHeight="1" x14ac:dyDescent="0.15">
      <c r="B77" s="5"/>
      <c r="C77" s="8"/>
      <c r="D77" s="8"/>
      <c r="E77" s="8"/>
      <c r="F77" s="8"/>
      <c r="G77" s="8"/>
      <c r="H77" s="8"/>
      <c r="I77" s="8"/>
      <c r="J77" s="8"/>
      <c r="K77" s="10"/>
      <c r="L77" s="11"/>
      <c r="M77" s="11"/>
    </row>
    <row r="78" spans="2:13" x14ac:dyDescent="0.15">
      <c r="B78" s="85" t="s">
        <v>25</v>
      </c>
      <c r="C78" s="85"/>
      <c r="D78" s="85"/>
      <c r="E78" s="85"/>
      <c r="F78" s="85"/>
      <c r="G78" s="85"/>
      <c r="H78" s="85"/>
      <c r="I78" s="85"/>
      <c r="J78" s="85"/>
      <c r="K78" s="85"/>
      <c r="L78" s="85"/>
      <c r="M78" s="85"/>
    </row>
    <row r="79" spans="2:13" ht="4.1500000000000004" customHeight="1" x14ac:dyDescent="0.15">
      <c r="B79" s="3"/>
      <c r="C79" s="3"/>
      <c r="D79" s="3"/>
      <c r="E79" s="3"/>
      <c r="F79" s="3"/>
      <c r="G79" s="3"/>
      <c r="H79" s="3"/>
      <c r="I79" s="3"/>
      <c r="J79" s="3"/>
      <c r="K79" s="3"/>
      <c r="L79" s="3"/>
      <c r="M79" s="3"/>
    </row>
    <row r="80" spans="2:13" ht="39.6" customHeight="1" x14ac:dyDescent="0.15">
      <c r="B80" s="86" t="s">
        <v>24</v>
      </c>
      <c r="C80" s="87"/>
      <c r="D80" s="89">
        <f>$D$24*$K$56</f>
        <v>0</v>
      </c>
      <c r="E80" s="89"/>
      <c r="F80" s="23" t="s">
        <v>99</v>
      </c>
      <c r="G80" s="90" t="s">
        <v>70</v>
      </c>
      <c r="H80" s="91"/>
      <c r="I80" s="86" t="s">
        <v>24</v>
      </c>
      <c r="J80" s="87"/>
      <c r="K80" s="83">
        <f>$D$80/1000</f>
        <v>0</v>
      </c>
      <c r="L80" s="84"/>
      <c r="M80" s="23" t="s">
        <v>100</v>
      </c>
    </row>
    <row r="81" spans="2:13" ht="3.6" customHeight="1" x14ac:dyDescent="0.15">
      <c r="B81" s="22"/>
      <c r="C81" s="22"/>
      <c r="D81" s="22"/>
      <c r="E81" s="22"/>
      <c r="F81" s="22"/>
      <c r="G81" s="22"/>
      <c r="H81" s="22"/>
      <c r="I81" s="22"/>
      <c r="J81" s="22"/>
      <c r="K81" s="22"/>
      <c r="L81" s="22"/>
      <c r="M81" s="22"/>
    </row>
    <row r="82" spans="2:13" ht="39.6" customHeight="1" x14ac:dyDescent="0.15">
      <c r="B82" s="86" t="s">
        <v>98</v>
      </c>
      <c r="C82" s="87"/>
      <c r="D82" s="88">
        <f>$D$80*$D$30</f>
        <v>0</v>
      </c>
      <c r="E82" s="89"/>
      <c r="F82" s="23" t="s">
        <v>101</v>
      </c>
      <c r="G82" s="90" t="s">
        <v>70</v>
      </c>
      <c r="H82" s="91"/>
      <c r="I82" s="86" t="s">
        <v>98</v>
      </c>
      <c r="J82" s="87"/>
      <c r="K82" s="83">
        <f>$K$80*$D$30</f>
        <v>0</v>
      </c>
      <c r="L82" s="84"/>
      <c r="M82" s="23" t="s">
        <v>26</v>
      </c>
    </row>
    <row r="83" spans="2:13" ht="3.6" customHeight="1" x14ac:dyDescent="0.15">
      <c r="B83" s="22"/>
      <c r="C83" s="22"/>
      <c r="D83" s="22"/>
      <c r="E83" s="22"/>
      <c r="F83" s="22"/>
      <c r="G83" s="22"/>
      <c r="H83" s="22"/>
      <c r="I83" s="22"/>
      <c r="J83" s="22"/>
      <c r="K83" s="22"/>
      <c r="L83" s="22"/>
      <c r="M83" s="22"/>
    </row>
    <row r="84" spans="2:13" ht="13.15" customHeight="1" x14ac:dyDescent="0.15">
      <c r="B84" s="85" t="s">
        <v>73</v>
      </c>
      <c r="C84" s="85"/>
      <c r="D84" s="85"/>
      <c r="E84" s="85"/>
      <c r="F84" s="85"/>
      <c r="G84" s="85"/>
      <c r="H84" s="85"/>
      <c r="I84" s="85"/>
      <c r="J84" s="85"/>
      <c r="K84" s="85"/>
      <c r="L84" s="85"/>
      <c r="M84" s="85"/>
    </row>
    <row r="85" spans="2:13" ht="3.6" customHeight="1" x14ac:dyDescent="0.15">
      <c r="B85" s="22"/>
      <c r="C85" s="22"/>
      <c r="D85" s="22"/>
      <c r="E85" s="22"/>
      <c r="F85" s="22"/>
      <c r="G85" s="22"/>
      <c r="H85" s="22"/>
      <c r="I85" s="22"/>
      <c r="J85" s="22"/>
      <c r="K85" s="22"/>
      <c r="L85" s="22"/>
      <c r="M85" s="22"/>
    </row>
    <row r="86" spans="2:13" ht="19.899999999999999" customHeight="1" x14ac:dyDescent="0.15">
      <c r="B86" s="76" t="s">
        <v>86</v>
      </c>
      <c r="C86" s="77"/>
      <c r="D86" s="77"/>
      <c r="E86" s="78"/>
      <c r="F86" s="79" t="str">
        <f>$E$68</f>
        <v>選択してください</v>
      </c>
      <c r="G86" s="80"/>
      <c r="H86" s="80"/>
      <c r="I86" s="80"/>
      <c r="J86" s="81"/>
      <c r="K86" s="22"/>
      <c r="L86" s="22"/>
      <c r="M86" s="22"/>
    </row>
    <row r="87" spans="2:13" ht="3.6" customHeight="1" x14ac:dyDescent="0.15">
      <c r="B87" s="22"/>
      <c r="C87" s="22"/>
      <c r="D87" s="22"/>
      <c r="E87" s="22"/>
      <c r="F87" s="22"/>
      <c r="G87" s="22"/>
      <c r="H87" s="22"/>
      <c r="I87" s="22"/>
      <c r="J87" s="22"/>
      <c r="K87" s="22"/>
      <c r="L87" s="22"/>
      <c r="M87" s="22"/>
    </row>
    <row r="88" spans="2:13" ht="19.899999999999999" customHeight="1" x14ac:dyDescent="0.15">
      <c r="B88" s="82" t="s">
        <v>23</v>
      </c>
      <c r="C88" s="77"/>
      <c r="D88" s="77"/>
      <c r="E88" s="55" t="str">
        <f>$D$30&amp;"年"</f>
        <v>0年</v>
      </c>
      <c r="F88" s="79" t="str">
        <f>$G$30</f>
        <v>法定耐用年数を記入</v>
      </c>
      <c r="G88" s="81"/>
    </row>
    <row r="89" spans="2:13" ht="3.6" customHeight="1" x14ac:dyDescent="0.15"/>
    <row r="90" spans="2:13" ht="19.899999999999999" customHeight="1" x14ac:dyDescent="0.15">
      <c r="B90" s="76" t="s">
        <v>39</v>
      </c>
      <c r="C90" s="77"/>
      <c r="D90" s="77"/>
      <c r="E90" s="79" t="str">
        <f>$D$16</f>
        <v>選択してください</v>
      </c>
      <c r="F90" s="80"/>
      <c r="G90" s="80"/>
      <c r="H90" s="80"/>
      <c r="I90" s="81"/>
      <c r="J90" s="22"/>
      <c r="K90" s="22"/>
      <c r="L90" s="22"/>
      <c r="M90" s="22"/>
    </row>
    <row r="91" spans="2:13" ht="19.899999999999999" customHeight="1" x14ac:dyDescent="0.15"/>
    <row r="92" spans="2:13" ht="19.899999999999999" customHeight="1" x14ac:dyDescent="0.15"/>
    <row r="93" spans="2:13" ht="19.899999999999999" customHeight="1" x14ac:dyDescent="0.15"/>
  </sheetData>
  <sheetProtection password="E9BB" sheet="1" objects="1" selectLockedCells="1"/>
  <mergeCells count="112">
    <mergeCell ref="B2:M2"/>
    <mergeCell ref="B4:M4"/>
    <mergeCell ref="B6:M7"/>
    <mergeCell ref="B9:C9"/>
    <mergeCell ref="D9:M9"/>
    <mergeCell ref="B11:M11"/>
    <mergeCell ref="B13:C14"/>
    <mergeCell ref="E13:F13"/>
    <mergeCell ref="D14:E14"/>
    <mergeCell ref="F14:G14"/>
    <mergeCell ref="H14:M14"/>
    <mergeCell ref="B16:C16"/>
    <mergeCell ref="D16:E16"/>
    <mergeCell ref="G16:M16"/>
    <mergeCell ref="B18:C19"/>
    <mergeCell ref="D18:H19"/>
    <mergeCell ref="J18:M24"/>
    <mergeCell ref="B21:C22"/>
    <mergeCell ref="D21:H22"/>
    <mergeCell ref="B24:C25"/>
    <mergeCell ref="D24:D25"/>
    <mergeCell ref="E24:E25"/>
    <mergeCell ref="F24:F25"/>
    <mergeCell ref="G24:G25"/>
    <mergeCell ref="H24:H25"/>
    <mergeCell ref="B27:M28"/>
    <mergeCell ref="B30:C30"/>
    <mergeCell ref="D30:E30"/>
    <mergeCell ref="G30:H30"/>
    <mergeCell ref="B32:M32"/>
    <mergeCell ref="B34:M34"/>
    <mergeCell ref="B36:D37"/>
    <mergeCell ref="E36:G37"/>
    <mergeCell ref="B39:C40"/>
    <mergeCell ref="D39:F39"/>
    <mergeCell ref="G39:H40"/>
    <mergeCell ref="I39:J40"/>
    <mergeCell ref="K39:M40"/>
    <mergeCell ref="B41:C41"/>
    <mergeCell ref="L41:M41"/>
    <mergeCell ref="B42:C42"/>
    <mergeCell ref="L42:M42"/>
    <mergeCell ref="B43:C43"/>
    <mergeCell ref="L43:M43"/>
    <mergeCell ref="B44:C44"/>
    <mergeCell ref="L44:M44"/>
    <mergeCell ref="B45:C45"/>
    <mergeCell ref="L45:M45"/>
    <mergeCell ref="B46:C46"/>
    <mergeCell ref="L46:M46"/>
    <mergeCell ref="B47:C47"/>
    <mergeCell ref="L47:M47"/>
    <mergeCell ref="B48:C48"/>
    <mergeCell ref="L48:M48"/>
    <mergeCell ref="B49:C49"/>
    <mergeCell ref="L49:M49"/>
    <mergeCell ref="B50:C50"/>
    <mergeCell ref="L50:M50"/>
    <mergeCell ref="B51:C51"/>
    <mergeCell ref="L51:M51"/>
    <mergeCell ref="B52:C52"/>
    <mergeCell ref="L52:M52"/>
    <mergeCell ref="B53:C53"/>
    <mergeCell ref="L53:M53"/>
    <mergeCell ref="B54:C54"/>
    <mergeCell ref="L54:M54"/>
    <mergeCell ref="B55:C55"/>
    <mergeCell ref="L55:M55"/>
    <mergeCell ref="B56:J56"/>
    <mergeCell ref="L56:M56"/>
    <mergeCell ref="B58:M58"/>
    <mergeCell ref="B60:C60"/>
    <mergeCell ref="D60:I60"/>
    <mergeCell ref="K60:M62"/>
    <mergeCell ref="B62:C62"/>
    <mergeCell ref="D62:I62"/>
    <mergeCell ref="B66:M66"/>
    <mergeCell ref="B68:B72"/>
    <mergeCell ref="C68:D68"/>
    <mergeCell ref="E68:I68"/>
    <mergeCell ref="K68:M72"/>
    <mergeCell ref="C70:D70"/>
    <mergeCell ref="E70:I70"/>
    <mergeCell ref="C72:D72"/>
    <mergeCell ref="E72:I72"/>
    <mergeCell ref="D80:E80"/>
    <mergeCell ref="G80:H80"/>
    <mergeCell ref="I80:J80"/>
    <mergeCell ref="K80:L80"/>
    <mergeCell ref="B74:B76"/>
    <mergeCell ref="C74:D74"/>
    <mergeCell ref="E74:I74"/>
    <mergeCell ref="K74:M76"/>
    <mergeCell ref="C76:D76"/>
    <mergeCell ref="E76:I76"/>
    <mergeCell ref="B90:D90"/>
    <mergeCell ref="E90:I90"/>
    <mergeCell ref="B82:C82"/>
    <mergeCell ref="D82:E82"/>
    <mergeCell ref="G82:H82"/>
    <mergeCell ref="I82:J82"/>
    <mergeCell ref="B84:M84"/>
    <mergeCell ref="B64:C64"/>
    <mergeCell ref="D64:I64"/>
    <mergeCell ref="K64:M64"/>
    <mergeCell ref="B86:E86"/>
    <mergeCell ref="F86:J86"/>
    <mergeCell ref="B88:D88"/>
    <mergeCell ref="F88:G88"/>
    <mergeCell ref="K82:L82"/>
    <mergeCell ref="B78:M78"/>
    <mergeCell ref="B80:C80"/>
  </mergeCells>
  <phoneticPr fontId="11"/>
  <conditionalFormatting sqref="C72:I72">
    <cfRule type="expression" dxfId="2" priority="2" stopIfTrue="1">
      <formula>$E$68="従来設備・施設の実測データ"</formula>
    </cfRule>
  </conditionalFormatting>
  <conditionalFormatting sqref="B18:C19">
    <cfRule type="expression" dxfId="1" priority="3" stopIfTrue="1">
      <formula>$D$16="新設"</formula>
    </cfRule>
  </conditionalFormatting>
  <conditionalFormatting sqref="D18:H19">
    <cfRule type="expression" dxfId="0" priority="1" stopIfTrue="1">
      <formula>$D$16="新設"</formula>
    </cfRule>
  </conditionalFormatting>
  <dataValidations count="4">
    <dataValidation type="list" allowBlank="1" showInputMessage="1" showErrorMessage="1" sqref="E68:I68" xr:uid="{4C3E4C4A-F217-40BF-B0CB-E45B51EFAC42}">
      <formula1>"選択してください,従来設備・施設の実測データ,従来設備・施設の性能より推計,仮想設備（現在の平均的な販売設備）の性能より推計"</formula1>
    </dataValidation>
    <dataValidation type="list" allowBlank="1" showInputMessage="1" showErrorMessage="1" sqref="G30:H30" xr:uid="{F7FCEDCB-C145-475B-9418-C28C4DF00B2C}">
      <formula1>"法定耐用年数を記入,想定使用年数を記入"</formula1>
    </dataValidation>
    <dataValidation type="list" allowBlank="1" showInputMessage="1" showErrorMessage="1" sqref="D16:E16" xr:uid="{F23CCA2E-BB30-4391-821F-CA46DBA3E9C2}">
      <formula1>"選択してください,新設,入れ替え"</formula1>
    </dataValidation>
    <dataValidation type="list" allowBlank="1" showInputMessage="1" showErrorMessage="1" sqref="F24:F25" xr:uid="{AA53F0CC-FDD6-4FF2-A653-0CBE90B0B979}">
      <formula1>$T$12:$T$22</formula1>
    </dataValidation>
  </dataValidations>
  <pageMargins left="0.7" right="0.7" top="0.75" bottom="0.75" header="0.3" footer="0.3"/>
  <pageSetup paperSize="9" scale="44" orientation="landscape"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E273C-ABC1-4D01-82B9-7CE626A0CBA7}">
  <dimension ref="B2:E42"/>
  <sheetViews>
    <sheetView zoomScaleNormal="100" zoomScaleSheetLayoutView="100" workbookViewId="0">
      <selection activeCell="B1" sqref="B1"/>
    </sheetView>
  </sheetViews>
  <sheetFormatPr defaultColWidth="0" defaultRowHeight="13.5" x14ac:dyDescent="0.15"/>
  <cols>
    <col min="1" max="1" width="2" style="32" customWidth="1"/>
    <col min="2" max="2" width="11.5" style="32" customWidth="1"/>
    <col min="3" max="3" width="20.25" style="32" customWidth="1"/>
    <col min="4" max="4" width="48.375" style="32" customWidth="1"/>
    <col min="5" max="5" width="52" style="32" customWidth="1"/>
    <col min="6" max="6" width="2" style="32" customWidth="1"/>
    <col min="7" max="16384" width="0" style="32" hidden="1"/>
  </cols>
  <sheetData>
    <row r="2" spans="2:5" ht="17.25" x14ac:dyDescent="0.15">
      <c r="B2" s="202" t="s">
        <v>113</v>
      </c>
      <c r="C2" s="202"/>
      <c r="D2" s="202"/>
      <c r="E2" s="202"/>
    </row>
    <row r="4" spans="2:5" x14ac:dyDescent="0.15">
      <c r="B4" s="33" t="s">
        <v>108</v>
      </c>
      <c r="C4" s="34" t="s">
        <v>107</v>
      </c>
      <c r="D4" s="34" t="s">
        <v>106</v>
      </c>
      <c r="E4" s="35" t="s">
        <v>105</v>
      </c>
    </row>
    <row r="5" spans="2:5" ht="27" x14ac:dyDescent="0.15">
      <c r="B5" s="36">
        <v>42865</v>
      </c>
      <c r="C5" s="37" t="s">
        <v>109</v>
      </c>
      <c r="D5" s="38" t="s">
        <v>104</v>
      </c>
      <c r="E5" s="39" t="s">
        <v>103</v>
      </c>
    </row>
    <row r="6" spans="2:5" ht="27" x14ac:dyDescent="0.15">
      <c r="B6" s="36">
        <v>42865</v>
      </c>
      <c r="C6" s="37" t="s">
        <v>110</v>
      </c>
      <c r="D6" s="38" t="s">
        <v>104</v>
      </c>
      <c r="E6" s="39" t="s">
        <v>103</v>
      </c>
    </row>
    <row r="7" spans="2:5" ht="27" x14ac:dyDescent="0.15">
      <c r="B7" s="36">
        <v>42865</v>
      </c>
      <c r="C7" s="37" t="s">
        <v>111</v>
      </c>
      <c r="D7" s="38" t="s">
        <v>104</v>
      </c>
      <c r="E7" s="39" t="s">
        <v>103</v>
      </c>
    </row>
    <row r="8" spans="2:5" ht="27" x14ac:dyDescent="0.15">
      <c r="B8" s="36">
        <v>42865</v>
      </c>
      <c r="C8" s="37" t="s">
        <v>112</v>
      </c>
      <c r="D8" s="38" t="s">
        <v>104</v>
      </c>
      <c r="E8" s="39" t="s">
        <v>103</v>
      </c>
    </row>
    <row r="9" spans="2:5" x14ac:dyDescent="0.15">
      <c r="B9" s="40">
        <v>42888</v>
      </c>
      <c r="C9" s="41" t="s">
        <v>114</v>
      </c>
      <c r="D9" s="42" t="s">
        <v>115</v>
      </c>
      <c r="E9" s="43" t="s">
        <v>116</v>
      </c>
    </row>
    <row r="10" spans="2:5" ht="27" x14ac:dyDescent="0.15">
      <c r="B10" s="61">
        <v>45387</v>
      </c>
      <c r="C10" s="62" t="s">
        <v>118</v>
      </c>
      <c r="D10" s="63" t="s">
        <v>119</v>
      </c>
      <c r="E10" s="64" t="s">
        <v>128</v>
      </c>
    </row>
    <row r="11" spans="2:5" x14ac:dyDescent="0.15">
      <c r="B11" s="61">
        <v>45387</v>
      </c>
      <c r="C11" s="65" t="s">
        <v>121</v>
      </c>
      <c r="D11" s="66" t="s">
        <v>120</v>
      </c>
      <c r="E11" s="67" t="s">
        <v>129</v>
      </c>
    </row>
    <row r="12" spans="2:5" x14ac:dyDescent="0.15">
      <c r="B12" s="61">
        <v>45387</v>
      </c>
      <c r="C12" s="65" t="s">
        <v>130</v>
      </c>
      <c r="D12" s="66" t="s">
        <v>131</v>
      </c>
      <c r="E12" s="67" t="s">
        <v>132</v>
      </c>
    </row>
    <row r="13" spans="2:5" x14ac:dyDescent="0.15">
      <c r="B13" s="61">
        <v>45387</v>
      </c>
      <c r="C13" s="65" t="s">
        <v>135</v>
      </c>
      <c r="D13" s="66" t="s">
        <v>134</v>
      </c>
      <c r="E13" s="67" t="s">
        <v>129</v>
      </c>
    </row>
    <row r="17" s="32" customFormat="1" x14ac:dyDescent="0.15"/>
    <row r="18" s="32" customFormat="1" x14ac:dyDescent="0.15"/>
    <row r="19" s="32" customFormat="1" x14ac:dyDescent="0.15"/>
    <row r="20" s="32" customFormat="1" x14ac:dyDescent="0.15"/>
    <row r="21" s="32" customFormat="1" x14ac:dyDescent="0.15"/>
    <row r="22" s="32" customFormat="1" x14ac:dyDescent="0.15"/>
    <row r="23" s="32" customFormat="1" x14ac:dyDescent="0.15"/>
    <row r="24" s="32" customFormat="1" x14ac:dyDescent="0.15"/>
    <row r="25" s="32" customFormat="1" x14ac:dyDescent="0.15"/>
    <row r="26" s="32" customFormat="1" x14ac:dyDescent="0.15"/>
    <row r="27" s="32" customFormat="1" x14ac:dyDescent="0.15"/>
    <row r="28" s="32" customFormat="1" x14ac:dyDescent="0.15"/>
    <row r="29" s="32" customFormat="1" x14ac:dyDescent="0.15"/>
    <row r="30" s="32" customFormat="1" x14ac:dyDescent="0.15"/>
    <row r="31" s="32" customFormat="1" x14ac:dyDescent="0.15"/>
    <row r="32" s="32" customFormat="1" x14ac:dyDescent="0.15"/>
    <row r="33" s="32" customFormat="1" x14ac:dyDescent="0.15"/>
    <row r="34" s="32" customFormat="1" x14ac:dyDescent="0.15"/>
    <row r="35" s="32" customFormat="1" x14ac:dyDescent="0.15"/>
    <row r="36" s="32" customFormat="1" x14ac:dyDescent="0.15"/>
    <row r="37" s="32" customFormat="1" x14ac:dyDescent="0.15"/>
    <row r="38" s="32" customFormat="1" x14ac:dyDescent="0.15"/>
    <row r="39" s="32" customFormat="1" x14ac:dyDescent="0.15"/>
    <row r="40" s="32" customFormat="1" x14ac:dyDescent="0.15"/>
    <row r="41" s="32" customFormat="1" x14ac:dyDescent="0.15"/>
    <row r="42" s="32" customFormat="1" x14ac:dyDescent="0.15"/>
  </sheetData>
  <sheetProtection password="E9BB" sheet="1" objects="1" selectLockedCells="1" selectUnlockedCells="1"/>
  <mergeCells count="1">
    <mergeCell ref="B2:E2"/>
  </mergeCells>
  <phoneticPr fontId="10"/>
  <pageMargins left="0.7" right="0.7" top="0.75" bottom="0.75" header="0.3" footer="0.3"/>
  <pageSetup paperSize="9" scale="66"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Props1.xml><?xml version="1.0" encoding="utf-8"?>
<ds:datastoreItem xmlns:ds="http://schemas.openxmlformats.org/officeDocument/2006/customXml" ds:itemID="{7617074C-26AF-4CAB-A2FA-FB247B2EDCEC}"/>
</file>

<file path=customXml/itemProps2.xml><?xml version="1.0" encoding="utf-8"?>
<ds:datastoreItem xmlns:ds="http://schemas.openxmlformats.org/officeDocument/2006/customXml" ds:itemID="{C6B15261-6698-4BDC-B82F-47D1D7311D13}"/>
</file>

<file path=customXml/itemProps3.xml><?xml version="1.0" encoding="utf-8"?>
<ds:datastoreItem xmlns:ds="http://schemas.openxmlformats.org/officeDocument/2006/customXml" ds:itemID="{B772FEFE-0289-4E29-9596-BCFAFF36136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省エネ</vt:lpstr>
      <vt:lpstr>更新履歴</vt:lpstr>
      <vt:lpstr>省エネ!Print_Area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2024-08-26T08:32:30Z</dcterms:created>
  <dcterms:modified xsi:type="dcterms:W3CDTF">2024-08-26T08:32:30Z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2023-11-09T04:25:18Z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f701c1f9-3a0d-4149-bf0a-c7ef4abb4a27</vt:lpwstr>
  </property>
  <property fmtid="{D5CDD505-2E9C-101B-9397-08002B2CF9AE}" pid="8" name="MSIP_Label_ea60d57e-af5b-4752-ac57-3e4f28ca11dc_ContentBits">
    <vt:lpwstr>0</vt:lpwstr>
  </property>
  <property fmtid="{D5CDD505-2E9C-101B-9397-08002B2CF9AE}" pid="9" name="ContentTypeId">
    <vt:lpwstr>0x0101004905914951680140A6AB41281DB37ABD</vt:lpwstr>
  </property>
</Properties>
</file>